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F:\UTC\NYNY 2020\Coach Resources\Calculator and Protocols\All other Cond\"/>
    </mc:Choice>
  </mc:AlternateContent>
  <xr:revisionPtr revIDLastSave="0" documentId="8_{3B6F57CF-2526-4A2F-BD96-BAC4803D5951}" xr6:coauthVersionLast="45" xr6:coauthVersionMax="45" xr10:uidLastSave="{00000000-0000-0000-0000-000000000000}"/>
  <bookViews>
    <workbookView xWindow="13485" yWindow="165" windowWidth="10215" windowHeight="10515" tabRatio="568" activeTab="1" xr2:uid="{00000000-000D-0000-FFFF-FFFF00000000}"/>
  </bookViews>
  <sheets>
    <sheet name="Calculator" sheetId="1" r:id="rId1"/>
    <sheet name="Women Endo Phase 1" sheetId="5" r:id="rId2"/>
    <sheet name="Women Endo Phase 2" sheetId="10" r:id="rId3"/>
    <sheet name="Women Endo Phase 3" sheetId="11" r:id="rId4"/>
    <sheet name="Women Endo Phase 4" sheetId="12" r:id="rId5"/>
    <sheet name="Women Meso Phase 1" sheetId="4" r:id="rId6"/>
    <sheet name="Women Meso Phase 2" sheetId="13" r:id="rId7"/>
    <sheet name="Women Meso Phase 3" sheetId="14" r:id="rId8"/>
    <sheet name="Women Meso Phase 4" sheetId="15" r:id="rId9"/>
    <sheet name="Women Ecto Phase 1" sheetId="3" r:id="rId10"/>
    <sheet name="Women Ecto Phase 2" sheetId="16" r:id="rId11"/>
    <sheet name="Women Ecto Phase 3" sheetId="17" r:id="rId12"/>
    <sheet name="Women Ecto Phase 4" sheetId="18" r:id="rId13"/>
    <sheet name="Men Endo Phase 1" sheetId="6" r:id="rId14"/>
    <sheet name="Men Endo Phase 2" sheetId="19" r:id="rId15"/>
    <sheet name="Men Endo Phase 3" sheetId="20" r:id="rId16"/>
    <sheet name="Men Endo Phase 4" sheetId="21" r:id="rId17"/>
    <sheet name="Men Meso Phase 1" sheetId="7" r:id="rId18"/>
    <sheet name="Men Meso Phase 2" sheetId="24" r:id="rId19"/>
    <sheet name="Men Meso Phase 3" sheetId="25" r:id="rId20"/>
    <sheet name="Men Meso Phase 4" sheetId="26" r:id="rId21"/>
    <sheet name="Men Ecto Phase 1" sheetId="8" r:id="rId22"/>
    <sheet name="Men Ecto Phase 2" sheetId="29" r:id="rId23"/>
    <sheet name="Men Ecto Phase 3" sheetId="30" r:id="rId24"/>
    <sheet name="Men Ecto Phase 4" sheetId="31" r:id="rId25"/>
    <sheet name="Admin" sheetId="32" state="hidden" r:id="rId26"/>
  </sheets>
  <definedNames>
    <definedName name="_xlnm.Print_Area" localSheetId="21">'Men Ecto Phase 1'!$B$2:$E$25</definedName>
    <definedName name="_xlnm.Print_Area" localSheetId="22">'Men Ecto Phase 2'!$B$2:$E$25</definedName>
    <definedName name="_xlnm.Print_Area" localSheetId="23">'Men Ecto Phase 3'!$B$2:$E$25</definedName>
    <definedName name="_xlnm.Print_Area" localSheetId="24">'Men Ecto Phase 4'!$B$2:$E$25</definedName>
    <definedName name="_xlnm.Print_Area" localSheetId="13">'Men Endo Phase 1'!$B$2:$E$25</definedName>
    <definedName name="_xlnm.Print_Area" localSheetId="14">'Men Endo Phase 2'!$B$2:$E$25</definedName>
    <definedName name="_xlnm.Print_Area" localSheetId="15">'Men Endo Phase 3'!$B$2:$E$25</definedName>
    <definedName name="_xlnm.Print_Area" localSheetId="16">'Men Endo Phase 4'!$B$2:$E$25</definedName>
    <definedName name="_xlnm.Print_Area" localSheetId="17">'Men Meso Phase 1'!$B$2:$E$25</definedName>
    <definedName name="_xlnm.Print_Area" localSheetId="18">'Men Meso Phase 2'!$B$2:$E$25</definedName>
    <definedName name="_xlnm.Print_Area" localSheetId="19">'Men Meso Phase 3'!$B$2:$E$25</definedName>
    <definedName name="_xlnm.Print_Area" localSheetId="20">'Men Meso Phase 4'!$B$2:$E$25</definedName>
    <definedName name="_xlnm.Print_Area" localSheetId="9">'Women Ecto Phase 1'!$B$2:$E$25</definedName>
    <definedName name="_xlnm.Print_Area" localSheetId="10">'Women Ecto Phase 2'!$B$2:$E$25</definedName>
    <definedName name="_xlnm.Print_Area" localSheetId="11">'Women Ecto Phase 3'!$B$2:$E$25</definedName>
    <definedName name="_xlnm.Print_Area" localSheetId="12">'Women Ecto Phase 4'!$B$2:$E$25</definedName>
    <definedName name="_xlnm.Print_Area" localSheetId="1">'Women Endo Phase 1'!$B$2:$E$25</definedName>
    <definedName name="_xlnm.Print_Area" localSheetId="2">'Women Endo Phase 2'!$B$2:$E$25</definedName>
    <definedName name="_xlnm.Print_Area" localSheetId="3">'Women Endo Phase 3'!$B$2:$E$25</definedName>
    <definedName name="_xlnm.Print_Area" localSheetId="4">'Women Endo Phase 4'!$B$2:$E$25</definedName>
    <definedName name="_xlnm.Print_Area" localSheetId="5">'Women Meso Phase 1'!$B$2:$E$25</definedName>
    <definedName name="_xlnm.Print_Area" localSheetId="6">'Women Meso Phase 2'!$B$2:$E$25</definedName>
    <definedName name="_xlnm.Print_Area" localSheetId="7">'Women Meso Phase 3'!$B$2:$E$25</definedName>
    <definedName name="_xlnm.Print_Area" localSheetId="8">'Women Meso Phase 4'!$B$2:$E$25</definedName>
    <definedName name="SelectType">Calculator!$D$5</definedName>
    <definedName name="SheetType">Table2[[#Headers],[Type]]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I30" i="1"/>
  <c r="I32" i="1" s="1"/>
  <c r="C39" i="1"/>
  <c r="E6" i="7" s="1"/>
  <c r="E20" i="7" s="1"/>
  <c r="C3" i="24"/>
  <c r="D25" i="31"/>
  <c r="C3" i="31"/>
  <c r="D25" i="30"/>
  <c r="C3" i="30"/>
  <c r="D25" i="29"/>
  <c r="C3" i="29"/>
  <c r="D25" i="26"/>
  <c r="C3" i="26"/>
  <c r="D25" i="25"/>
  <c r="C3" i="25"/>
  <c r="D25" i="24"/>
  <c r="D25" i="21"/>
  <c r="C3" i="21"/>
  <c r="D25" i="20"/>
  <c r="C3" i="20"/>
  <c r="D25" i="19"/>
  <c r="C3" i="19"/>
  <c r="B16" i="1"/>
  <c r="B21" i="1" s="1"/>
  <c r="E6" i="3" s="1"/>
  <c r="I12" i="1"/>
  <c r="I14" i="1" s="1"/>
  <c r="C6" i="15" s="1"/>
  <c r="D25" i="18"/>
  <c r="C3" i="18"/>
  <c r="D25" i="17"/>
  <c r="C3" i="17"/>
  <c r="D25" i="16"/>
  <c r="C3" i="16"/>
  <c r="D25" i="15"/>
  <c r="C3" i="15"/>
  <c r="D25" i="14"/>
  <c r="C3" i="14"/>
  <c r="D25" i="13"/>
  <c r="C3" i="13"/>
  <c r="D25" i="12"/>
  <c r="C3" i="12"/>
  <c r="D25" i="11"/>
  <c r="C3" i="11"/>
  <c r="D25" i="10"/>
  <c r="C3" i="10"/>
  <c r="C3" i="5"/>
  <c r="C3" i="6"/>
  <c r="C3" i="4"/>
  <c r="C3" i="8"/>
  <c r="D25" i="8"/>
  <c r="C3" i="7"/>
  <c r="D25" i="7"/>
  <c r="D25" i="6"/>
  <c r="C3" i="3"/>
  <c r="D25" i="5"/>
  <c r="D25" i="4"/>
  <c r="D25" i="3"/>
  <c r="B39" i="1"/>
  <c r="D39" i="1"/>
  <c r="E6" i="20" s="1"/>
  <c r="E6" i="30"/>
  <c r="E6" i="18" l="1"/>
  <c r="E6" i="21"/>
  <c r="B37" i="1"/>
  <c r="C6" i="31"/>
  <c r="C20" i="31" s="1"/>
  <c r="C24" i="31" s="1"/>
  <c r="C6" i="8"/>
  <c r="C6" i="6"/>
  <c r="C20" i="6" s="1"/>
  <c r="C23" i="6" s="1"/>
  <c r="C6" i="7"/>
  <c r="C20" i="7" s="1"/>
  <c r="C22" i="7" s="1"/>
  <c r="C6" i="20"/>
  <c r="C9" i="20" s="1"/>
  <c r="C10" i="20" s="1"/>
  <c r="C11" i="20" s="1"/>
  <c r="C12" i="20" s="1"/>
  <c r="E6" i="17"/>
  <c r="E20" i="17" s="1"/>
  <c r="E9" i="3"/>
  <c r="E20" i="3"/>
  <c r="C6" i="10"/>
  <c r="C14" i="10" s="1"/>
  <c r="C6" i="14"/>
  <c r="C6" i="18"/>
  <c r="C20" i="18" s="1"/>
  <c r="C6" i="5"/>
  <c r="C6" i="4"/>
  <c r="E23" i="17"/>
  <c r="E9" i="17"/>
  <c r="C21" i="1"/>
  <c r="E6" i="4" s="1"/>
  <c r="E6" i="16"/>
  <c r="D19" i="1"/>
  <c r="C19" i="1"/>
  <c r="C6" i="11"/>
  <c r="C9" i="11" s="1"/>
  <c r="C10" i="11" s="1"/>
  <c r="C11" i="11" s="1"/>
  <c r="C12" i="11" s="1"/>
  <c r="C6" i="12"/>
  <c r="C25" i="31"/>
  <c r="C14" i="20"/>
  <c r="C6" i="24"/>
  <c r="C9" i="24" s="1"/>
  <c r="C10" i="24" s="1"/>
  <c r="C11" i="24" s="1"/>
  <c r="C12" i="24" s="1"/>
  <c r="C37" i="1"/>
  <c r="C6" i="19"/>
  <c r="C6" i="29"/>
  <c r="C6" i="30"/>
  <c r="C14" i="30" s="1"/>
  <c r="C6" i="25"/>
  <c r="E21" i="7"/>
  <c r="E23" i="7"/>
  <c r="E24" i="7"/>
  <c r="E25" i="7"/>
  <c r="E20" i="20"/>
  <c r="E9" i="20"/>
  <c r="E14" i="20"/>
  <c r="E9" i="30"/>
  <c r="E14" i="30"/>
  <c r="E6" i="31"/>
  <c r="E6" i="29"/>
  <c r="C23" i="7"/>
  <c r="C21" i="7"/>
  <c r="C9" i="8"/>
  <c r="C10" i="8" s="1"/>
  <c r="C11" i="8" s="1"/>
  <c r="C12" i="8" s="1"/>
  <c r="C14" i="8"/>
  <c r="E6" i="24"/>
  <c r="E6" i="25"/>
  <c r="E6" i="26"/>
  <c r="E22" i="7"/>
  <c r="E20" i="30"/>
  <c r="E14" i="21"/>
  <c r="C21" i="31"/>
  <c r="C14" i="6"/>
  <c r="C40" i="1"/>
  <c r="C38" i="1" s="1"/>
  <c r="B40" i="1"/>
  <c r="B38" i="1" s="1"/>
  <c r="E6" i="8"/>
  <c r="C24" i="7"/>
  <c r="C25" i="6"/>
  <c r="C21" i="6"/>
  <c r="C14" i="24"/>
  <c r="E9" i="7"/>
  <c r="E14" i="7"/>
  <c r="C25" i="7"/>
  <c r="E6" i="19"/>
  <c r="E6" i="6"/>
  <c r="C20" i="30"/>
  <c r="C9" i="30"/>
  <c r="C10" i="30" s="1"/>
  <c r="C11" i="30" s="1"/>
  <c r="C12" i="30" s="1"/>
  <c r="C9" i="31"/>
  <c r="C10" i="31" s="1"/>
  <c r="C11" i="31" s="1"/>
  <c r="C12" i="31" s="1"/>
  <c r="C14" i="31"/>
  <c r="C20" i="8"/>
  <c r="C6" i="21"/>
  <c r="D37" i="1"/>
  <c r="D40" i="1" s="1"/>
  <c r="D38" i="1" s="1"/>
  <c r="C6" i="26"/>
  <c r="C14" i="15"/>
  <c r="C20" i="15"/>
  <c r="C9" i="15"/>
  <c r="C10" i="15" s="1"/>
  <c r="C11" i="15" s="1"/>
  <c r="C12" i="15" s="1"/>
  <c r="C6" i="16"/>
  <c r="C20" i="16" s="1"/>
  <c r="C25" i="16" s="1"/>
  <c r="C6" i="17"/>
  <c r="C9" i="17" s="1"/>
  <c r="C10" i="17" s="1"/>
  <c r="C11" i="17" s="1"/>
  <c r="C12" i="17" s="1"/>
  <c r="E14" i="17"/>
  <c r="E15" i="17" s="1"/>
  <c r="E17" i="17"/>
  <c r="E18" i="17"/>
  <c r="E16" i="17"/>
  <c r="C14" i="18"/>
  <c r="C9" i="18"/>
  <c r="C10" i="18" s="1"/>
  <c r="C11" i="18" s="1"/>
  <c r="C12" i="18" s="1"/>
  <c r="E9" i="18"/>
  <c r="E14" i="18"/>
  <c r="E20" i="18"/>
  <c r="E14" i="3"/>
  <c r="C14" i="12"/>
  <c r="C14" i="11"/>
  <c r="C20" i="11"/>
  <c r="B19" i="1"/>
  <c r="B22" i="1" s="1"/>
  <c r="B20" i="1" s="1"/>
  <c r="C6" i="13"/>
  <c r="C6" i="3"/>
  <c r="C20" i="4"/>
  <c r="D21" i="1"/>
  <c r="D22" i="1" s="1"/>
  <c r="D20" i="1" s="1"/>
  <c r="C14" i="16" l="1"/>
  <c r="C9" i="16"/>
  <c r="C10" i="16" s="1"/>
  <c r="C11" i="16" s="1"/>
  <c r="C12" i="16" s="1"/>
  <c r="C21" i="16"/>
  <c r="C24" i="16"/>
  <c r="E20" i="21"/>
  <c r="E9" i="21"/>
  <c r="C23" i="31"/>
  <c r="C22" i="31"/>
  <c r="C9" i="7"/>
  <c r="C10" i="7" s="1"/>
  <c r="C11" i="7" s="1"/>
  <c r="C12" i="7" s="1"/>
  <c r="C22" i="6"/>
  <c r="C24" i="6"/>
  <c r="C9" i="6"/>
  <c r="C10" i="6" s="1"/>
  <c r="C11" i="6" s="1"/>
  <c r="C12" i="6" s="1"/>
  <c r="C20" i="20"/>
  <c r="C23" i="20" s="1"/>
  <c r="C14" i="7"/>
  <c r="C17" i="7" s="1"/>
  <c r="E22" i="17"/>
  <c r="E24" i="17"/>
  <c r="E25" i="17"/>
  <c r="E21" i="17"/>
  <c r="E6" i="13"/>
  <c r="E14" i="13" s="1"/>
  <c r="C20" i="14"/>
  <c r="C9" i="14"/>
  <c r="C10" i="14" s="1"/>
  <c r="C11" i="14" s="1"/>
  <c r="C12" i="14" s="1"/>
  <c r="C14" i="14"/>
  <c r="C20" i="12"/>
  <c r="C9" i="12"/>
  <c r="C10" i="12" s="1"/>
  <c r="C11" i="12" s="1"/>
  <c r="C12" i="12" s="1"/>
  <c r="E20" i="16"/>
  <c r="E14" i="16"/>
  <c r="E9" i="16"/>
  <c r="C14" i="4"/>
  <c r="C9" i="4"/>
  <c r="C10" i="4" s="1"/>
  <c r="C11" i="4" s="1"/>
  <c r="C12" i="4" s="1"/>
  <c r="C20" i="10"/>
  <c r="C9" i="10"/>
  <c r="C10" i="10" s="1"/>
  <c r="C11" i="10" s="1"/>
  <c r="C12" i="10" s="1"/>
  <c r="E6" i="15"/>
  <c r="E6" i="14"/>
  <c r="C9" i="5"/>
  <c r="C10" i="5" s="1"/>
  <c r="C11" i="5" s="1"/>
  <c r="C12" i="5" s="1"/>
  <c r="C20" i="5"/>
  <c r="C14" i="5"/>
  <c r="E23" i="3"/>
  <c r="E21" i="3"/>
  <c r="E22" i="3"/>
  <c r="E25" i="3"/>
  <c r="E24" i="3"/>
  <c r="C22" i="1"/>
  <c r="C20" i="1" s="1"/>
  <c r="E10" i="17"/>
  <c r="E12" i="17"/>
  <c r="E11" i="17"/>
  <c r="E10" i="3"/>
  <c r="E11" i="3"/>
  <c r="E12" i="3"/>
  <c r="C20" i="24"/>
  <c r="C9" i="29"/>
  <c r="C10" i="29" s="1"/>
  <c r="C11" i="29" s="1"/>
  <c r="C12" i="29" s="1"/>
  <c r="C20" i="29"/>
  <c r="C14" i="29"/>
  <c r="C20" i="19"/>
  <c r="C14" i="19"/>
  <c r="C9" i="19"/>
  <c r="C10" i="19" s="1"/>
  <c r="C11" i="19" s="1"/>
  <c r="C12" i="19" s="1"/>
  <c r="C16" i="20"/>
  <c r="C18" i="20"/>
  <c r="C17" i="20"/>
  <c r="C15" i="20"/>
  <c r="C14" i="25"/>
  <c r="C9" i="25"/>
  <c r="C10" i="25" s="1"/>
  <c r="C11" i="25" s="1"/>
  <c r="C12" i="25" s="1"/>
  <c r="C20" i="25"/>
  <c r="C24" i="20"/>
  <c r="C22" i="20"/>
  <c r="C15" i="7"/>
  <c r="C24" i="30"/>
  <c r="C21" i="30"/>
  <c r="C22" i="30"/>
  <c r="C23" i="30"/>
  <c r="C25" i="30"/>
  <c r="E17" i="7"/>
  <c r="E18" i="7"/>
  <c r="E16" i="7"/>
  <c r="E15" i="7"/>
  <c r="E17" i="21"/>
  <c r="E15" i="21"/>
  <c r="E18" i="21"/>
  <c r="E16" i="21"/>
  <c r="E11" i="30"/>
  <c r="E12" i="30"/>
  <c r="E10" i="30"/>
  <c r="C21" i="8"/>
  <c r="C22" i="8"/>
  <c r="C24" i="8"/>
  <c r="C25" i="8"/>
  <c r="C23" i="8"/>
  <c r="E14" i="6"/>
  <c r="E20" i="6"/>
  <c r="E9" i="6"/>
  <c r="E11" i="7"/>
  <c r="E12" i="7"/>
  <c r="E10" i="7"/>
  <c r="C18" i="24"/>
  <c r="C15" i="24"/>
  <c r="C17" i="24"/>
  <c r="C16" i="24"/>
  <c r="D6" i="24"/>
  <c r="D6" i="7"/>
  <c r="D6" i="25"/>
  <c r="D6" i="26"/>
  <c r="E25" i="30"/>
  <c r="E24" i="30"/>
  <c r="E22" i="30"/>
  <c r="E23" i="30"/>
  <c r="E21" i="30"/>
  <c r="E14" i="24"/>
  <c r="E9" i="24"/>
  <c r="E20" i="24"/>
  <c r="E17" i="20"/>
  <c r="E16" i="20"/>
  <c r="E18" i="20"/>
  <c r="E15" i="20"/>
  <c r="D6" i="30"/>
  <c r="D6" i="29"/>
  <c r="D6" i="31"/>
  <c r="D6" i="8"/>
  <c r="E14" i="25"/>
  <c r="E9" i="25"/>
  <c r="E20" i="25"/>
  <c r="C9" i="26"/>
  <c r="C10" i="26" s="1"/>
  <c r="C11" i="26" s="1"/>
  <c r="C12" i="26" s="1"/>
  <c r="C20" i="26"/>
  <c r="C14" i="26"/>
  <c r="C17" i="31"/>
  <c r="C18" i="31"/>
  <c r="C16" i="31"/>
  <c r="C15" i="31"/>
  <c r="C18" i="30"/>
  <c r="C15" i="30"/>
  <c r="C16" i="30"/>
  <c r="C17" i="30"/>
  <c r="E14" i="19"/>
  <c r="E20" i="19"/>
  <c r="E9" i="19"/>
  <c r="C17" i="6"/>
  <c r="C16" i="6"/>
  <c r="C15" i="6"/>
  <c r="C18" i="6"/>
  <c r="C18" i="8"/>
  <c r="C17" i="8"/>
  <c r="C16" i="8"/>
  <c r="C15" i="8"/>
  <c r="E11" i="20"/>
  <c r="E12" i="20"/>
  <c r="E10" i="20"/>
  <c r="C9" i="21"/>
  <c r="C10" i="21" s="1"/>
  <c r="C11" i="21" s="1"/>
  <c r="C12" i="21" s="1"/>
  <c r="C20" i="21"/>
  <c r="C14" i="21"/>
  <c r="C25" i="24"/>
  <c r="C23" i="24"/>
  <c r="C22" i="24"/>
  <c r="C24" i="24"/>
  <c r="C21" i="24"/>
  <c r="E14" i="31"/>
  <c r="E9" i="31"/>
  <c r="E20" i="31"/>
  <c r="D6" i="21"/>
  <c r="D6" i="20"/>
  <c r="D6" i="6"/>
  <c r="D6" i="19"/>
  <c r="E9" i="8"/>
  <c r="E14" i="8"/>
  <c r="E20" i="8"/>
  <c r="E14" i="26"/>
  <c r="E9" i="26"/>
  <c r="E20" i="26"/>
  <c r="E9" i="29"/>
  <c r="E20" i="29"/>
  <c r="E14" i="29"/>
  <c r="E18" i="30"/>
  <c r="E16" i="30"/>
  <c r="E17" i="30"/>
  <c r="E15" i="30"/>
  <c r="E24" i="20"/>
  <c r="E21" i="20"/>
  <c r="E23" i="20"/>
  <c r="E25" i="20"/>
  <c r="E22" i="20"/>
  <c r="C14" i="17"/>
  <c r="C20" i="17"/>
  <c r="C25" i="15"/>
  <c r="C23" i="15"/>
  <c r="C24" i="15"/>
  <c r="C22" i="15"/>
  <c r="C21" i="15"/>
  <c r="C22" i="16"/>
  <c r="C23" i="16"/>
  <c r="C16" i="15"/>
  <c r="C15" i="15"/>
  <c r="C18" i="15"/>
  <c r="C17" i="15"/>
  <c r="E20" i="13"/>
  <c r="E9" i="13"/>
  <c r="E14" i="4"/>
  <c r="E9" i="4"/>
  <c r="E20" i="4"/>
  <c r="E16" i="13"/>
  <c r="E17" i="13"/>
  <c r="D6" i="12"/>
  <c r="D6" i="5"/>
  <c r="D6" i="10"/>
  <c r="D6" i="11"/>
  <c r="D6" i="18"/>
  <c r="D6" i="3"/>
  <c r="D6" i="16"/>
  <c r="D6" i="17"/>
  <c r="C17" i="10"/>
  <c r="C16" i="10"/>
  <c r="C15" i="10"/>
  <c r="C18" i="10"/>
  <c r="C22" i="4"/>
  <c r="C21" i="4"/>
  <c r="C25" i="4"/>
  <c r="C24" i="4"/>
  <c r="C23" i="4"/>
  <c r="C24" i="11"/>
  <c r="C25" i="11"/>
  <c r="C21" i="11"/>
  <c r="C22" i="11"/>
  <c r="C23" i="11"/>
  <c r="E24" i="18"/>
  <c r="E22" i="18"/>
  <c r="E25" i="18"/>
  <c r="E21" i="18"/>
  <c r="E23" i="18"/>
  <c r="E6" i="11"/>
  <c r="E6" i="5"/>
  <c r="E6" i="12"/>
  <c r="E6" i="10"/>
  <c r="C16" i="12"/>
  <c r="C18" i="12"/>
  <c r="C17" i="12"/>
  <c r="C15" i="12"/>
  <c r="C9" i="3"/>
  <c r="C10" i="3" s="1"/>
  <c r="C11" i="3" s="1"/>
  <c r="C12" i="3" s="1"/>
  <c r="C14" i="3"/>
  <c r="C20" i="3"/>
  <c r="C17" i="11"/>
  <c r="C18" i="11"/>
  <c r="C16" i="11"/>
  <c r="C15" i="11"/>
  <c r="E18" i="3"/>
  <c r="E16" i="3"/>
  <c r="E15" i="3"/>
  <c r="E17" i="3"/>
  <c r="E18" i="18"/>
  <c r="E17" i="18"/>
  <c r="E16" i="18"/>
  <c r="E15" i="18"/>
  <c r="C18" i="18"/>
  <c r="C17" i="18"/>
  <c r="C16" i="18"/>
  <c r="C15" i="18"/>
  <c r="C9" i="13"/>
  <c r="C10" i="13" s="1"/>
  <c r="C11" i="13" s="1"/>
  <c r="C12" i="13" s="1"/>
  <c r="C14" i="13"/>
  <c r="C20" i="13"/>
  <c r="C16" i="16"/>
  <c r="C15" i="16"/>
  <c r="C18" i="16"/>
  <c r="C17" i="16"/>
  <c r="E23" i="13"/>
  <c r="E24" i="13"/>
  <c r="E21" i="13"/>
  <c r="E25" i="13"/>
  <c r="E22" i="13"/>
  <c r="E12" i="13"/>
  <c r="E11" i="13"/>
  <c r="E10" i="13"/>
  <c r="E12" i="18"/>
  <c r="E10" i="18"/>
  <c r="E11" i="18"/>
  <c r="C25" i="18"/>
  <c r="C24" i="18"/>
  <c r="C23" i="18"/>
  <c r="C22" i="18"/>
  <c r="C21" i="18"/>
  <c r="E12" i="21" l="1"/>
  <c r="E10" i="21"/>
  <c r="E11" i="21"/>
  <c r="E25" i="21"/>
  <c r="E22" i="21"/>
  <c r="E21" i="21"/>
  <c r="E24" i="21"/>
  <c r="E23" i="21"/>
  <c r="C25" i="20"/>
  <c r="C21" i="20"/>
  <c r="C16" i="7"/>
  <c r="C18" i="7"/>
  <c r="D6" i="4"/>
  <c r="D6" i="15"/>
  <c r="D6" i="14"/>
  <c r="D6" i="13"/>
  <c r="C23" i="10"/>
  <c r="C24" i="10"/>
  <c r="C21" i="10"/>
  <c r="C22" i="10"/>
  <c r="C25" i="10"/>
  <c r="E17" i="16"/>
  <c r="E16" i="16"/>
  <c r="E18" i="16"/>
  <c r="E15" i="16"/>
  <c r="C18" i="14"/>
  <c r="C15" i="14"/>
  <c r="C16" i="14"/>
  <c r="C17" i="14"/>
  <c r="E20" i="14"/>
  <c r="E9" i="14"/>
  <c r="E14" i="14"/>
  <c r="E22" i="16"/>
  <c r="E21" i="16"/>
  <c r="E24" i="16"/>
  <c r="E23" i="16"/>
  <c r="E25" i="16"/>
  <c r="C17" i="5"/>
  <c r="C15" i="5"/>
  <c r="C18" i="5"/>
  <c r="C16" i="5"/>
  <c r="E9" i="15"/>
  <c r="E14" i="15"/>
  <c r="E20" i="15"/>
  <c r="C16" i="4"/>
  <c r="C18" i="4"/>
  <c r="C15" i="4"/>
  <c r="C17" i="4"/>
  <c r="C25" i="14"/>
  <c r="C23" i="14"/>
  <c r="C22" i="14"/>
  <c r="C24" i="14"/>
  <c r="C21" i="14"/>
  <c r="C25" i="5"/>
  <c r="C21" i="5"/>
  <c r="C24" i="5"/>
  <c r="C22" i="5"/>
  <c r="C23" i="5"/>
  <c r="E10" i="16"/>
  <c r="E11" i="16"/>
  <c r="E12" i="16"/>
  <c r="C22" i="12"/>
  <c r="C24" i="12"/>
  <c r="C23" i="12"/>
  <c r="C25" i="12"/>
  <c r="C21" i="12"/>
  <c r="E18" i="13"/>
  <c r="E15" i="13"/>
  <c r="C16" i="25"/>
  <c r="C15" i="25"/>
  <c r="C17" i="25"/>
  <c r="C18" i="25"/>
  <c r="C17" i="29"/>
  <c r="C16" i="29"/>
  <c r="C18" i="29"/>
  <c r="C15" i="29"/>
  <c r="C22" i="29"/>
  <c r="C24" i="29"/>
  <c r="C23" i="29"/>
  <c r="C21" i="29"/>
  <c r="C25" i="29"/>
  <c r="C22" i="25"/>
  <c r="C21" i="25"/>
  <c r="C23" i="25"/>
  <c r="C24" i="25"/>
  <c r="C25" i="25"/>
  <c r="C17" i="19"/>
  <c r="C15" i="19"/>
  <c r="C16" i="19"/>
  <c r="C18" i="19"/>
  <c r="C25" i="19"/>
  <c r="C22" i="19"/>
  <c r="C23" i="19"/>
  <c r="C24" i="19"/>
  <c r="C21" i="19"/>
  <c r="E21" i="26"/>
  <c r="E22" i="26"/>
  <c r="E24" i="26"/>
  <c r="E23" i="26"/>
  <c r="E25" i="26"/>
  <c r="E17" i="8"/>
  <c r="E18" i="8"/>
  <c r="E15" i="8"/>
  <c r="E16" i="8"/>
  <c r="D14" i="20"/>
  <c r="D9" i="20"/>
  <c r="D20" i="20"/>
  <c r="E18" i="31"/>
  <c r="E17" i="31"/>
  <c r="E15" i="31"/>
  <c r="E16" i="31"/>
  <c r="E12" i="19"/>
  <c r="E11" i="19"/>
  <c r="E10" i="19"/>
  <c r="C22" i="26"/>
  <c r="C23" i="26"/>
  <c r="C24" i="26"/>
  <c r="C21" i="26"/>
  <c r="C25" i="26"/>
  <c r="E15" i="25"/>
  <c r="E18" i="25"/>
  <c r="E16" i="25"/>
  <c r="E17" i="25"/>
  <c r="D9" i="30"/>
  <c r="D14" i="30"/>
  <c r="D20" i="30"/>
  <c r="D20" i="24"/>
  <c r="D14" i="24"/>
  <c r="D9" i="24"/>
  <c r="E11" i="6"/>
  <c r="E10" i="6"/>
  <c r="E12" i="6"/>
  <c r="E16" i="29"/>
  <c r="E18" i="29"/>
  <c r="E17" i="29"/>
  <c r="E15" i="29"/>
  <c r="E10" i="26"/>
  <c r="E12" i="26"/>
  <c r="E11" i="26"/>
  <c r="E12" i="8"/>
  <c r="E10" i="8"/>
  <c r="E11" i="8"/>
  <c r="D20" i="21"/>
  <c r="D9" i="21"/>
  <c r="D14" i="21"/>
  <c r="E23" i="19"/>
  <c r="E21" i="19"/>
  <c r="E24" i="19"/>
  <c r="E22" i="19"/>
  <c r="E25" i="19"/>
  <c r="D20" i="8"/>
  <c r="D14" i="8"/>
  <c r="D9" i="8"/>
  <c r="E21" i="24"/>
  <c r="E25" i="24"/>
  <c r="E24" i="24"/>
  <c r="E23" i="24"/>
  <c r="E22" i="24"/>
  <c r="D20" i="26"/>
  <c r="D9" i="26"/>
  <c r="D14" i="26"/>
  <c r="E24" i="6"/>
  <c r="E25" i="6"/>
  <c r="E22" i="6"/>
  <c r="E21" i="6"/>
  <c r="E23" i="6"/>
  <c r="E22" i="29"/>
  <c r="E25" i="29"/>
  <c r="E24" i="29"/>
  <c r="E21" i="29"/>
  <c r="E23" i="29"/>
  <c r="E17" i="26"/>
  <c r="E15" i="26"/>
  <c r="E18" i="26"/>
  <c r="E16" i="26"/>
  <c r="D20" i="19"/>
  <c r="D14" i="19"/>
  <c r="D9" i="19"/>
  <c r="E24" i="31"/>
  <c r="E25" i="31"/>
  <c r="E22" i="31"/>
  <c r="E21" i="31"/>
  <c r="E23" i="31"/>
  <c r="C15" i="21"/>
  <c r="C17" i="21"/>
  <c r="C18" i="21"/>
  <c r="C16" i="21"/>
  <c r="E15" i="19"/>
  <c r="E18" i="19"/>
  <c r="E16" i="19"/>
  <c r="E17" i="19"/>
  <c r="E23" i="25"/>
  <c r="E21" i="25"/>
  <c r="E25" i="25"/>
  <c r="E22" i="25"/>
  <c r="E24" i="25"/>
  <c r="D9" i="31"/>
  <c r="D20" i="31"/>
  <c r="D14" i="31"/>
  <c r="E11" i="24"/>
  <c r="E10" i="24"/>
  <c r="E12" i="24"/>
  <c r="D20" i="25"/>
  <c r="D14" i="25"/>
  <c r="D9" i="25"/>
  <c r="E15" i="6"/>
  <c r="E16" i="6"/>
  <c r="E18" i="6"/>
  <c r="E17" i="6"/>
  <c r="E12" i="29"/>
  <c r="E10" i="29"/>
  <c r="E11" i="29"/>
  <c r="E25" i="8"/>
  <c r="E23" i="8"/>
  <c r="E24" i="8"/>
  <c r="E22" i="8"/>
  <c r="E21" i="8"/>
  <c r="D20" i="6"/>
  <c r="D14" i="6"/>
  <c r="D9" i="6"/>
  <c r="E11" i="31"/>
  <c r="E10" i="31"/>
  <c r="E12" i="31"/>
  <c r="C24" i="21"/>
  <c r="C25" i="21"/>
  <c r="C22" i="21"/>
  <c r="C21" i="21"/>
  <c r="C23" i="21"/>
  <c r="C15" i="26"/>
  <c r="C18" i="26"/>
  <c r="C16" i="26"/>
  <c r="C17" i="26"/>
  <c r="E11" i="25"/>
  <c r="E12" i="25"/>
  <c r="E10" i="25"/>
  <c r="D14" i="29"/>
  <c r="D20" i="29"/>
  <c r="D9" i="29"/>
  <c r="E16" i="24"/>
  <c r="E15" i="24"/>
  <c r="E17" i="24"/>
  <c r="E18" i="24"/>
  <c r="D14" i="7"/>
  <c r="D20" i="7"/>
  <c r="D9" i="7"/>
  <c r="C22" i="17"/>
  <c r="C24" i="17"/>
  <c r="C21" i="17"/>
  <c r="C25" i="17"/>
  <c r="C23" i="17"/>
  <c r="C15" i="17"/>
  <c r="C18" i="17"/>
  <c r="C16" i="17"/>
  <c r="C17" i="17"/>
  <c r="E17" i="4"/>
  <c r="E16" i="4"/>
  <c r="E15" i="4"/>
  <c r="E18" i="4"/>
  <c r="E10" i="4"/>
  <c r="E12" i="4"/>
  <c r="E11" i="4"/>
  <c r="E21" i="4"/>
  <c r="E22" i="4"/>
  <c r="E23" i="4"/>
  <c r="E25" i="4"/>
  <c r="E24" i="4"/>
  <c r="E9" i="10"/>
  <c r="E20" i="10"/>
  <c r="E14" i="10"/>
  <c r="E20" i="12"/>
  <c r="E14" i="12"/>
  <c r="E9" i="12"/>
  <c r="D9" i="17"/>
  <c r="D20" i="17"/>
  <c r="D14" i="17"/>
  <c r="D20" i="10"/>
  <c r="D14" i="10"/>
  <c r="D9" i="10"/>
  <c r="C16" i="13"/>
  <c r="C18" i="13"/>
  <c r="C17" i="13"/>
  <c r="C15" i="13"/>
  <c r="D9" i="11"/>
  <c r="D14" i="11"/>
  <c r="D20" i="11"/>
  <c r="C21" i="3"/>
  <c r="C24" i="3"/>
  <c r="C23" i="3"/>
  <c r="C22" i="3"/>
  <c r="C25" i="3"/>
  <c r="C15" i="3"/>
  <c r="C16" i="3"/>
  <c r="C18" i="3"/>
  <c r="C17" i="3"/>
  <c r="E14" i="5"/>
  <c r="E9" i="5"/>
  <c r="E20" i="5"/>
  <c r="D14" i="16"/>
  <c r="D9" i="16"/>
  <c r="D20" i="16"/>
  <c r="D9" i="5"/>
  <c r="D20" i="5"/>
  <c r="D14" i="5"/>
  <c r="D14" i="18"/>
  <c r="D9" i="18"/>
  <c r="D20" i="18"/>
  <c r="C21" i="13"/>
  <c r="C24" i="13"/>
  <c r="C25" i="13"/>
  <c r="C23" i="13"/>
  <c r="C22" i="13"/>
  <c r="E20" i="11"/>
  <c r="E14" i="11"/>
  <c r="E9" i="11"/>
  <c r="D14" i="3"/>
  <c r="D9" i="3"/>
  <c r="D20" i="3"/>
  <c r="D20" i="12"/>
  <c r="D9" i="12"/>
  <c r="D14" i="12"/>
  <c r="E21" i="15" l="1"/>
  <c r="E25" i="15"/>
  <c r="E23" i="15"/>
  <c r="E24" i="15"/>
  <c r="E22" i="15"/>
  <c r="E16" i="14"/>
  <c r="E18" i="14"/>
  <c r="E15" i="14"/>
  <c r="E17" i="14"/>
  <c r="D9" i="13"/>
  <c r="D14" i="13"/>
  <c r="D20" i="13"/>
  <c r="E18" i="15"/>
  <c r="E16" i="15"/>
  <c r="E15" i="15"/>
  <c r="E17" i="15"/>
  <c r="E11" i="14"/>
  <c r="E12" i="14"/>
  <c r="E10" i="14"/>
  <c r="D9" i="14"/>
  <c r="D20" i="14"/>
  <c r="D14" i="14"/>
  <c r="E11" i="15"/>
  <c r="E12" i="15"/>
  <c r="E10" i="15"/>
  <c r="E24" i="14"/>
  <c r="E23" i="14"/>
  <c r="E22" i="14"/>
  <c r="E25" i="14"/>
  <c r="E21" i="14"/>
  <c r="D9" i="15"/>
  <c r="D20" i="15"/>
  <c r="D14" i="15"/>
  <c r="D20" i="4"/>
  <c r="D9" i="4"/>
  <c r="D14" i="4"/>
  <c r="D18" i="7"/>
  <c r="D17" i="7"/>
  <c r="D16" i="7"/>
  <c r="D15" i="7"/>
  <c r="D18" i="6"/>
  <c r="D17" i="6"/>
  <c r="D16" i="6"/>
  <c r="D15" i="6"/>
  <c r="D24" i="25"/>
  <c r="D23" i="25"/>
  <c r="D21" i="25"/>
  <c r="D22" i="25"/>
  <c r="D18" i="31"/>
  <c r="D17" i="31"/>
  <c r="D16" i="31"/>
  <c r="D15" i="31"/>
  <c r="D23" i="26"/>
  <c r="D22" i="26"/>
  <c r="D21" i="26"/>
  <c r="D24" i="26"/>
  <c r="D23" i="8"/>
  <c r="D22" i="8"/>
  <c r="D21" i="8"/>
  <c r="D24" i="8"/>
  <c r="D23" i="21"/>
  <c r="D24" i="21"/>
  <c r="D22" i="21"/>
  <c r="D21" i="21"/>
  <c r="D24" i="24"/>
  <c r="D21" i="24"/>
  <c r="D23" i="24"/>
  <c r="D22" i="24"/>
  <c r="D24" i="20"/>
  <c r="D21" i="20"/>
  <c r="D22" i="20"/>
  <c r="D23" i="20"/>
  <c r="D11" i="29"/>
  <c r="D12" i="29"/>
  <c r="D10" i="29"/>
  <c r="D24" i="6"/>
  <c r="D22" i="6"/>
  <c r="D21" i="6"/>
  <c r="D23" i="6"/>
  <c r="D21" i="31"/>
  <c r="D22" i="31"/>
  <c r="D23" i="31"/>
  <c r="D24" i="31"/>
  <c r="D10" i="19"/>
  <c r="D12" i="19"/>
  <c r="D11" i="19"/>
  <c r="D22" i="30"/>
  <c r="D23" i="30"/>
  <c r="D21" i="30"/>
  <c r="D24" i="30"/>
  <c r="D12" i="20"/>
  <c r="D10" i="20"/>
  <c r="D11" i="20"/>
  <c r="D11" i="7"/>
  <c r="D12" i="7"/>
  <c r="D10" i="7"/>
  <c r="D22" i="29"/>
  <c r="D24" i="29"/>
  <c r="D23" i="29"/>
  <c r="D21" i="29"/>
  <c r="D11" i="25"/>
  <c r="D12" i="25"/>
  <c r="D10" i="25"/>
  <c r="D10" i="31"/>
  <c r="D12" i="31"/>
  <c r="D11" i="31"/>
  <c r="D16" i="19"/>
  <c r="D18" i="19"/>
  <c r="D17" i="19"/>
  <c r="D15" i="19"/>
  <c r="D18" i="26"/>
  <c r="D17" i="26"/>
  <c r="D16" i="26"/>
  <c r="D15" i="26"/>
  <c r="D10" i="8"/>
  <c r="D11" i="8"/>
  <c r="D12" i="8"/>
  <c r="D15" i="21"/>
  <c r="D18" i="21"/>
  <c r="D17" i="21"/>
  <c r="D16" i="21"/>
  <c r="D12" i="24"/>
  <c r="D11" i="24"/>
  <c r="D10" i="24"/>
  <c r="D15" i="30"/>
  <c r="D17" i="30"/>
  <c r="D16" i="30"/>
  <c r="D18" i="30"/>
  <c r="D16" i="20"/>
  <c r="D17" i="20"/>
  <c r="D15" i="20"/>
  <c r="D18" i="20"/>
  <c r="D21" i="7"/>
  <c r="D22" i="7"/>
  <c r="D23" i="7"/>
  <c r="D24" i="7"/>
  <c r="D17" i="29"/>
  <c r="D15" i="29"/>
  <c r="D16" i="29"/>
  <c r="D18" i="29"/>
  <c r="D10" i="6"/>
  <c r="D12" i="6"/>
  <c r="D11" i="6"/>
  <c r="D16" i="25"/>
  <c r="D17" i="25"/>
  <c r="D15" i="25"/>
  <c r="D18" i="25"/>
  <c r="D24" i="19"/>
  <c r="D22" i="19"/>
  <c r="D21" i="19"/>
  <c r="D23" i="19"/>
  <c r="D11" i="26"/>
  <c r="D12" i="26"/>
  <c r="D10" i="26"/>
  <c r="D16" i="8"/>
  <c r="D15" i="8"/>
  <c r="D18" i="8"/>
  <c r="D17" i="8"/>
  <c r="D10" i="21"/>
  <c r="D12" i="21"/>
  <c r="D11" i="21"/>
  <c r="D16" i="24"/>
  <c r="D15" i="24"/>
  <c r="D18" i="24"/>
  <c r="D17" i="24"/>
  <c r="D12" i="30"/>
  <c r="D11" i="30"/>
  <c r="D10" i="30"/>
  <c r="D22" i="12"/>
  <c r="D21" i="12"/>
  <c r="D24" i="12"/>
  <c r="D23" i="12"/>
  <c r="D11" i="11"/>
  <c r="D12" i="11"/>
  <c r="D10" i="11"/>
  <c r="D10" i="10"/>
  <c r="D12" i="10"/>
  <c r="D11" i="10"/>
  <c r="D23" i="17"/>
  <c r="D22" i="17"/>
  <c r="D21" i="17"/>
  <c r="D24" i="17"/>
  <c r="E23" i="12"/>
  <c r="E21" i="12"/>
  <c r="E25" i="12"/>
  <c r="E22" i="12"/>
  <c r="E24" i="12"/>
  <c r="E12" i="11"/>
  <c r="E10" i="11"/>
  <c r="E11" i="11"/>
  <c r="D11" i="18"/>
  <c r="D12" i="18"/>
  <c r="D10" i="18"/>
  <c r="D10" i="16"/>
  <c r="D11" i="16"/>
  <c r="D12" i="16"/>
  <c r="D23" i="3"/>
  <c r="D22" i="3"/>
  <c r="D21" i="3"/>
  <c r="D24" i="3"/>
  <c r="D16" i="18"/>
  <c r="D18" i="18"/>
  <c r="D17" i="18"/>
  <c r="D15" i="18"/>
  <c r="D16" i="16"/>
  <c r="D17" i="16"/>
  <c r="D15" i="16"/>
  <c r="D18" i="16"/>
  <c r="D16" i="10"/>
  <c r="D17" i="10"/>
  <c r="D15" i="10"/>
  <c r="D18" i="10"/>
  <c r="D10" i="17"/>
  <c r="D12" i="17"/>
  <c r="D11" i="17"/>
  <c r="E16" i="10"/>
  <c r="E17" i="10"/>
  <c r="E18" i="10"/>
  <c r="E15" i="10"/>
  <c r="E18" i="5"/>
  <c r="E17" i="5"/>
  <c r="E16" i="5"/>
  <c r="E15" i="5"/>
  <c r="E17" i="11"/>
  <c r="E18" i="11"/>
  <c r="E15" i="11"/>
  <c r="E16" i="11"/>
  <c r="D17" i="5"/>
  <c r="D15" i="5"/>
  <c r="D18" i="5"/>
  <c r="D16" i="5"/>
  <c r="D16" i="12"/>
  <c r="D17" i="12"/>
  <c r="D18" i="12"/>
  <c r="D15" i="12"/>
  <c r="D10" i="3"/>
  <c r="D11" i="3"/>
  <c r="D12" i="3"/>
  <c r="E24" i="11"/>
  <c r="E23" i="11"/>
  <c r="E22" i="11"/>
  <c r="E21" i="11"/>
  <c r="E25" i="11"/>
  <c r="D23" i="5"/>
  <c r="D22" i="5"/>
  <c r="D24" i="5"/>
  <c r="D21" i="5"/>
  <c r="E21" i="5"/>
  <c r="E25" i="5"/>
  <c r="E24" i="5"/>
  <c r="E23" i="5"/>
  <c r="E22" i="5"/>
  <c r="D22" i="11"/>
  <c r="D24" i="11"/>
  <c r="D23" i="11"/>
  <c r="D21" i="11"/>
  <c r="D22" i="10"/>
  <c r="D23" i="10"/>
  <c r="D21" i="10"/>
  <c r="D24" i="10"/>
  <c r="E12" i="12"/>
  <c r="E11" i="12"/>
  <c r="E10" i="12"/>
  <c r="E22" i="10"/>
  <c r="E21" i="10"/>
  <c r="E23" i="10"/>
  <c r="E25" i="10"/>
  <c r="E24" i="10"/>
  <c r="D11" i="12"/>
  <c r="D10" i="12"/>
  <c r="D12" i="12"/>
  <c r="D15" i="3"/>
  <c r="D18" i="3"/>
  <c r="D17" i="3"/>
  <c r="D16" i="3"/>
  <c r="D24" i="18"/>
  <c r="D23" i="18"/>
  <c r="D21" i="18"/>
  <c r="D22" i="18"/>
  <c r="D10" i="5"/>
  <c r="D11" i="5"/>
  <c r="D12" i="5"/>
  <c r="D23" i="16"/>
  <c r="D22" i="16"/>
  <c r="D21" i="16"/>
  <c r="D24" i="16"/>
  <c r="E11" i="5"/>
  <c r="E12" i="5"/>
  <c r="E10" i="5"/>
  <c r="D17" i="11"/>
  <c r="D15" i="11"/>
  <c r="D16" i="11"/>
  <c r="D18" i="11"/>
  <c r="D16" i="17"/>
  <c r="D17" i="17"/>
  <c r="D15" i="17"/>
  <c r="D18" i="17"/>
  <c r="E16" i="12"/>
  <c r="E15" i="12"/>
  <c r="E18" i="12"/>
  <c r="E17" i="12"/>
  <c r="E12" i="10"/>
  <c r="E10" i="10"/>
  <c r="E11" i="10"/>
  <c r="D15" i="4" l="1"/>
  <c r="D17" i="4"/>
  <c r="D16" i="4"/>
  <c r="D18" i="4"/>
  <c r="D23" i="15"/>
  <c r="D22" i="15"/>
  <c r="D21" i="15"/>
  <c r="D24" i="15"/>
  <c r="D12" i="14"/>
  <c r="D11" i="14"/>
  <c r="D10" i="14"/>
  <c r="D21" i="13"/>
  <c r="D22" i="13"/>
  <c r="D23" i="13"/>
  <c r="D24" i="13"/>
  <c r="D10" i="4"/>
  <c r="D12" i="4"/>
  <c r="D11" i="4"/>
  <c r="D12" i="15"/>
  <c r="D10" i="15"/>
  <c r="D11" i="15"/>
  <c r="D15" i="13"/>
  <c r="D17" i="13"/>
  <c r="D18" i="13"/>
  <c r="D16" i="13"/>
  <c r="D22" i="4"/>
  <c r="D23" i="4"/>
  <c r="D24" i="4"/>
  <c r="D21" i="4"/>
  <c r="D17" i="14"/>
  <c r="D15" i="14"/>
  <c r="D16" i="14"/>
  <c r="D18" i="14"/>
  <c r="D12" i="13"/>
  <c r="D10" i="13"/>
  <c r="D11" i="13"/>
  <c r="D17" i="15"/>
  <c r="D16" i="15"/>
  <c r="D15" i="15"/>
  <c r="D18" i="15"/>
  <c r="D24" i="14"/>
  <c r="D23" i="14"/>
  <c r="D21" i="14"/>
  <c r="D22" i="14"/>
</calcChain>
</file>

<file path=xl/sharedStrings.xml><?xml version="1.0" encoding="utf-8"?>
<sst xmlns="http://schemas.openxmlformats.org/spreadsheetml/2006/main" count="910" uniqueCount="64">
  <si>
    <t>Select Body Type and Gender:</t>
  </si>
  <si>
    <t xml:space="preserve"> ALL</t>
  </si>
  <si>
    <t>Women</t>
  </si>
  <si>
    <t>Protein Intake Chart Women</t>
  </si>
  <si>
    <t>Ecto</t>
  </si>
  <si>
    <t>CPP</t>
  </si>
  <si>
    <t xml:space="preserve">Meso </t>
  </si>
  <si>
    <t xml:space="preserve">Endo </t>
  </si>
  <si>
    <t>100-150</t>
  </si>
  <si>
    <t>Weight Range</t>
  </si>
  <si>
    <t xml:space="preserve">Protein Intake </t>
  </si>
  <si>
    <t>151-199</t>
  </si>
  <si>
    <t>200-249</t>
  </si>
  <si>
    <t>149 or less</t>
  </si>
  <si>
    <t>250+</t>
  </si>
  <si>
    <t>150-175</t>
  </si>
  <si>
    <t xml:space="preserve">Client's Weight </t>
  </si>
  <si>
    <t>176-200</t>
  </si>
  <si>
    <t>Name</t>
  </si>
  <si>
    <t>Test</t>
  </si>
  <si>
    <t>201-249</t>
  </si>
  <si>
    <t xml:space="preserve">Weight </t>
  </si>
  <si>
    <t>Grams of Protein</t>
  </si>
  <si>
    <t>Total Calories</t>
  </si>
  <si>
    <t xml:space="preserve">Ecto </t>
  </si>
  <si>
    <t>Meso</t>
  </si>
  <si>
    <t>Endo</t>
  </si>
  <si>
    <t xml:space="preserve">Protein </t>
  </si>
  <si>
    <t>Carbs</t>
  </si>
  <si>
    <t xml:space="preserve">Fats </t>
  </si>
  <si>
    <t>Total</t>
  </si>
  <si>
    <t>Men</t>
  </si>
  <si>
    <t>Protein Intake Chart Men</t>
  </si>
  <si>
    <t xml:space="preserve">199 or less </t>
  </si>
  <si>
    <t>200-225</t>
  </si>
  <si>
    <t>226-250</t>
  </si>
  <si>
    <t xml:space="preserve">Protein Intake  </t>
  </si>
  <si>
    <t>251-275</t>
  </si>
  <si>
    <t xml:space="preserve">Grams of Protein </t>
  </si>
  <si>
    <t>275+</t>
  </si>
  <si>
    <t xml:space="preserve">Name </t>
  </si>
  <si>
    <t>Phase 1.0</t>
  </si>
  <si>
    <t>Macros</t>
  </si>
  <si>
    <t xml:space="preserve">Fat </t>
  </si>
  <si>
    <t>Endomorph</t>
  </si>
  <si>
    <t xml:space="preserve">4 Meals </t>
  </si>
  <si>
    <t xml:space="preserve">Carbs </t>
  </si>
  <si>
    <t>Carb Meal</t>
  </si>
  <si>
    <t xml:space="preserve">5 Meals </t>
  </si>
  <si>
    <t xml:space="preserve">6 Meals </t>
  </si>
  <si>
    <t>Non-Carb Meal</t>
  </si>
  <si>
    <t>Phase 2.0</t>
  </si>
  <si>
    <t>Phase 3.0</t>
  </si>
  <si>
    <t>Phase 4.0</t>
  </si>
  <si>
    <t>Mesomorph</t>
  </si>
  <si>
    <t>Ectomorph</t>
  </si>
  <si>
    <t>Type</t>
  </si>
  <si>
    <t>Women Endo</t>
  </si>
  <si>
    <t>Women Meso</t>
  </si>
  <si>
    <t>Women Ecto</t>
  </si>
  <si>
    <t>Men Endo</t>
  </si>
  <si>
    <t>Men Meso</t>
  </si>
  <si>
    <t>Men Ecto</t>
  </si>
  <si>
    <t>Jenny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</si>
</sst>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000000"/>
      <name val="Bebas Neue Regular"/>
    </font>
    <font>
      <sz val="18"/>
      <color theme="1"/>
      <name val="Bebas Neue Regular"/>
    </font>
    <font>
      <sz val="12"/>
      <color theme="1"/>
      <name val="Bebas Neue Regular"/>
    </font>
    <font>
      <sz val="18"/>
      <color theme="0"/>
      <name val="Bebas Neue Regular"/>
    </font>
    <font>
      <sz val="20"/>
      <color theme="1"/>
      <name val="Bebas Neue Regular"/>
    </font>
    <font>
      <sz val="12"/>
      <color rgb="FF000000"/>
      <name val="Bebas Neue Regular"/>
    </font>
    <font>
      <b/>
      <sz val="18"/>
      <color rgb="FF000000"/>
      <name val="Bebas Neue Regular"/>
    </font>
    <font>
      <sz val="12"/>
      <color theme="0"/>
      <name val="Bebas Neue Regular"/>
    </font>
    <font>
      <sz val="22"/>
      <color theme="1"/>
      <name val="Bebas Neue Regular"/>
    </font>
    <font>
      <sz val="22"/>
      <color rgb="FFC00000"/>
      <name val="Bebas Neue Regular"/>
    </font>
    <font>
      <sz val="22"/>
      <color theme="0"/>
      <name val="Bebas Neue Regular"/>
    </font>
    <font>
      <sz val="24"/>
      <color theme="1"/>
      <name val="Bebas Neue Regular"/>
    </font>
    <font>
      <b/>
      <sz val="20"/>
      <color rgb="FFC00000"/>
      <name val="Bebas Neue Regular"/>
    </font>
    <font>
      <sz val="14"/>
      <color theme="1"/>
      <name val="Calibri"/>
      <family val="2"/>
      <scheme val="minor"/>
    </font>
    <font>
      <b/>
      <sz val="36"/>
      <color theme="0"/>
      <name val="Bebas Neue Regula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1"/>
      <name val="Bebas Neue Regular"/>
    </font>
    <font>
      <b/>
      <sz val="18"/>
      <color theme="0"/>
      <name val="Bebas Neue Regular"/>
    </font>
    <font>
      <b/>
      <sz val="26"/>
      <color theme="0"/>
      <name val="Bebas Neue Regular"/>
    </font>
    <font>
      <b/>
      <sz val="26"/>
      <color rgb="FFFFFFFF"/>
      <name val="Bebas Neue Regular"/>
    </font>
    <font>
      <b/>
      <sz val="20"/>
      <color rgb="FF000000"/>
      <name val="Bebas Neue Regula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0" fillId="6" borderId="9" applyBorder="0"/>
    <xf numFmtId="164" fontId="20" fillId="6" borderId="9" applyBorder="0"/>
    <xf numFmtId="164" fontId="20" fillId="7" borderId="9" applyBorder="0"/>
  </cellStyleXfs>
  <cellXfs count="105">
    <xf numFmtId="0" fontId="0" fillId="0" borderId="0" xfId="0"/>
    <xf numFmtId="0" fontId="7" fillId="0" borderId="0" xfId="0" applyFont="1"/>
    <xf numFmtId="0" fontId="12" fillId="4" borderId="0" xfId="0" applyFont="1" applyFill="1"/>
    <xf numFmtId="0" fontId="15" fillId="3" borderId="0" xfId="0" applyFont="1" applyFill="1"/>
    <xf numFmtId="0" fontId="13" fillId="6" borderId="0" xfId="0" applyFont="1" applyFill="1"/>
    <xf numFmtId="0" fontId="8" fillId="4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21" fillId="0" borderId="0" xfId="0" applyFont="1"/>
    <xf numFmtId="0" fontId="18" fillId="0" borderId="14" xfId="0" applyFont="1" applyBorder="1"/>
    <xf numFmtId="0" fontId="18" fillId="0" borderId="14" xfId="0" applyFont="1" applyBorder="1" applyProtection="1">
      <protection locked="0"/>
    </xf>
    <xf numFmtId="2" fontId="18" fillId="0" borderId="14" xfId="0" applyNumberFormat="1" applyFont="1" applyBorder="1"/>
    <xf numFmtId="0" fontId="24" fillId="9" borderId="14" xfId="0" applyFont="1" applyFill="1" applyBorder="1" applyAlignment="1" applyProtection="1">
      <alignment horizontal="center"/>
      <protection locked="0"/>
    </xf>
    <xf numFmtId="0" fontId="24" fillId="9" borderId="17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20" fillId="0" borderId="14" xfId="0" applyFont="1" applyBorder="1"/>
    <xf numFmtId="0" fontId="3" fillId="0" borderId="14" xfId="0" applyFont="1" applyBorder="1"/>
    <xf numFmtId="0" fontId="3" fillId="0" borderId="17" xfId="0" applyFont="1" applyBorder="1" applyAlignment="1" applyProtection="1">
      <alignment horizontal="center"/>
      <protection locked="0"/>
    </xf>
    <xf numFmtId="0" fontId="0" fillId="0" borderId="9" xfId="0" applyFont="1" applyBorder="1"/>
    <xf numFmtId="0" fontId="20" fillId="0" borderId="18" xfId="0" applyFont="1" applyBorder="1"/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7" fillId="9" borderId="14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30" fillId="4" borderId="9" xfId="0" applyFont="1" applyFill="1" applyBorder="1"/>
    <xf numFmtId="0" fontId="30" fillId="4" borderId="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164" fontId="3" fillId="0" borderId="9" xfId="0" applyNumberFormat="1" applyFont="1" applyBorder="1"/>
    <xf numFmtId="164" fontId="3" fillId="0" borderId="0" xfId="0" applyNumberFormat="1" applyFont="1" applyBorder="1"/>
    <xf numFmtId="164" fontId="3" fillId="0" borderId="10" xfId="0" applyNumberFormat="1" applyFont="1" applyBorder="1"/>
    <xf numFmtId="164" fontId="3" fillId="7" borderId="0" xfId="39" applyFont="1" applyBorder="1"/>
    <xf numFmtId="164" fontId="3" fillId="7" borderId="10" xfId="39" applyFont="1" applyBorder="1"/>
    <xf numFmtId="164" fontId="3" fillId="7" borderId="11" xfId="39" applyFont="1" applyBorder="1"/>
    <xf numFmtId="164" fontId="3" fillId="7" borderId="1" xfId="39" applyFont="1" applyBorder="1"/>
    <xf numFmtId="164" fontId="3" fillId="7" borderId="12" xfId="39" applyFont="1" applyBorder="1"/>
    <xf numFmtId="0" fontId="33" fillId="0" borderId="2" xfId="0" applyFont="1" applyBorder="1" applyAlignment="1">
      <alignment horizontal="center"/>
    </xf>
    <xf numFmtId="0" fontId="6" fillId="0" borderId="0" xfId="0" applyFont="1"/>
    <xf numFmtId="0" fontId="29" fillId="0" borderId="0" xfId="0" applyFont="1"/>
    <xf numFmtId="164" fontId="3" fillId="11" borderId="9" xfId="0" applyNumberFormat="1" applyFont="1" applyFill="1" applyBorder="1"/>
    <xf numFmtId="0" fontId="13" fillId="2" borderId="0" xfId="0" applyFont="1" applyFill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9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29" fillId="0" borderId="3" xfId="0" applyFont="1" applyBorder="1" applyAlignment="1" applyProtection="1">
      <alignment horizontal="left"/>
    </xf>
    <xf numFmtId="0" fontId="29" fillId="0" borderId="4" xfId="0" applyFont="1" applyBorder="1" applyAlignment="1" applyProtection="1">
      <alignment horizontal="left"/>
    </xf>
    <xf numFmtId="0" fontId="29" fillId="0" borderId="5" xfId="0" applyFont="1" applyBorder="1" applyAlignment="1" applyProtection="1">
      <alignment horizontal="left"/>
    </xf>
    <xf numFmtId="0" fontId="11" fillId="0" borderId="13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32" fillId="10" borderId="9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3" fillId="0" borderId="3" xfId="0" applyFont="1" applyBorder="1" applyAlignment="1" applyProtection="1">
      <alignment horizontal="left"/>
    </xf>
    <xf numFmtId="0" fontId="33" fillId="0" borderId="4" xfId="0" applyFont="1" applyBorder="1" applyAlignment="1" applyProtection="1">
      <alignment horizontal="left"/>
    </xf>
    <xf numFmtId="0" fontId="33" fillId="0" borderId="5" xfId="0" applyFont="1" applyBorder="1" applyAlignment="1" applyProtection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/>
    </xf>
  </cellXfs>
  <cellStyles count="40">
    <cellStyle name="Followed Hyperlink" xfId="12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24" builtinId="9" hidden="1"/>
    <cellStyle name="Followed Hyperlink" xfId="26" builtinId="9" hidden="1"/>
    <cellStyle name="Followed Hyperlink" xfId="14" builtinId="9" hidden="1"/>
    <cellStyle name="Followed Hyperlink" xfId="16" builtinId="9" hidden="1"/>
    <cellStyle name="Followed Hyperlink" xfId="2" builtinId="9" hidden="1"/>
    <cellStyle name="Followed Hyperlink" xfId="4" builtinId="9" hidden="1"/>
    <cellStyle name="Followed Hyperlink" xfId="22" builtinId="9" hidden="1"/>
    <cellStyle name="Followed Hyperlink" xfId="36" builtinId="9" hidden="1"/>
    <cellStyle name="Followed Hyperlink" xfId="34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13" builtinId="8" hidden="1"/>
    <cellStyle name="Hyperlink" xfId="11" builtinId="8" hidden="1"/>
    <cellStyle name="Hyperlink" xfId="15" builtinId="8" hidden="1"/>
    <cellStyle name="Hyperlink" xfId="7" builtinId="8" hidden="1"/>
    <cellStyle name="Hyperlink" xfId="5" builtinId="8" hidden="1"/>
    <cellStyle name="Hyperlink" xfId="31" builtinId="8" hidden="1"/>
    <cellStyle name="Hyperlink" xfId="9" builtinId="8" hidden="1"/>
    <cellStyle name="Hyperlink" xfId="17" builtinId="8" hidden="1"/>
    <cellStyle name="Hyperlink" xfId="19" builtinId="8" hidden="1"/>
    <cellStyle name="Hyperlink" xfId="27" builtinId="8" hidden="1"/>
    <cellStyle name="Hyperlink" xfId="33" builtinId="8" hidden="1"/>
    <cellStyle name="Hyperlink" xfId="23" builtinId="8" hidden="1"/>
    <cellStyle name="Hyperlink" xfId="21" builtinId="8" hidden="1"/>
    <cellStyle name="Hyperlink" xfId="29" builtinId="8" hidden="1"/>
    <cellStyle name="Hyperlink" xfId="3" builtinId="8" hidden="1"/>
    <cellStyle name="Hyperlink" xfId="25" builtinId="8" hidden="1"/>
    <cellStyle name="Hyperlink" xfId="35" builtinId="8" hidden="1"/>
    <cellStyle name="Normal" xfId="0" builtinId="0"/>
    <cellStyle name="Style 1" xfId="37" xr:uid="{8746340A-9DF4-B840-8217-AEEFD704690B}"/>
    <cellStyle name="Style 2" xfId="38" xr:uid="{B554B324-C976-474A-AD36-B57011F06700}"/>
    <cellStyle name="UTC" xfId="39" xr:uid="{98E2C065-C5A2-2343-88C7-7409DA8D0404}"/>
  </cellStyles>
  <dxfs count="2"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</dxfs>
  <tableStyles count="0" defaultTableStyle="TableStyleMedium9" defaultPivotStyle="PivotStyleMedium4"/>
  <colors>
    <mruColors>
      <color rgb="FFFF8AD8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0</xdr:row>
      <xdr:rowOff>193407</xdr:rowOff>
    </xdr:from>
    <xdr:to>
      <xdr:col>4</xdr:col>
      <xdr:colOff>122365</xdr:colOff>
      <xdr:row>3</xdr:row>
      <xdr:rowOff>232800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259929" y="193407"/>
          <a:ext cx="3264408" cy="2633055"/>
        </a:xfrm>
        <a:prstGeom prst="rect">
          <a:avLst/>
        </a:prstGeom>
      </xdr:spPr>
    </xdr:pic>
    <xdr:clientData/>
  </xdr:twoCellAnchor>
  <xdr:twoCellAnchor editAs="oneCell">
    <xdr:from>
      <xdr:col>2</xdr:col>
      <xdr:colOff>1036754</xdr:colOff>
      <xdr:row>4</xdr:row>
      <xdr:rowOff>31620</xdr:rowOff>
    </xdr:from>
    <xdr:to>
      <xdr:col>2</xdr:col>
      <xdr:colOff>1314026</xdr:colOff>
      <xdr:row>5</xdr:row>
      <xdr:rowOff>11505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1965" y="3197676"/>
          <a:ext cx="277272" cy="275026"/>
        </a:xfrm>
        <a:prstGeom prst="rect">
          <a:avLst/>
        </a:prstGeom>
      </xdr:spPr>
    </xdr:pic>
    <xdr:clientData/>
  </xdr:twoCellAnchor>
  <xdr:twoCellAnchor editAs="oneCell">
    <xdr:from>
      <xdr:col>3</xdr:col>
      <xdr:colOff>1031190</xdr:colOff>
      <xdr:row>4</xdr:row>
      <xdr:rowOff>33198</xdr:rowOff>
    </xdr:from>
    <xdr:to>
      <xdr:col>3</xdr:col>
      <xdr:colOff>1303891</xdr:colOff>
      <xdr:row>5</xdr:row>
      <xdr:rowOff>8136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4782" y="3199254"/>
          <a:ext cx="272701" cy="270079"/>
        </a:xfrm>
        <a:prstGeom prst="rect">
          <a:avLst/>
        </a:prstGeom>
      </xdr:spPr>
    </xdr:pic>
    <xdr:clientData/>
  </xdr:twoCellAnchor>
  <xdr:twoCellAnchor editAs="oneCell">
    <xdr:from>
      <xdr:col>4</xdr:col>
      <xdr:colOff>794169</xdr:colOff>
      <xdr:row>4</xdr:row>
      <xdr:rowOff>33852</xdr:rowOff>
    </xdr:from>
    <xdr:to>
      <xdr:col>4</xdr:col>
      <xdr:colOff>1036844</xdr:colOff>
      <xdr:row>4</xdr:row>
      <xdr:rowOff>265457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6141" y="3199908"/>
          <a:ext cx="242675" cy="231605"/>
        </a:xfrm>
        <a:prstGeom prst="rect">
          <a:avLst/>
        </a:prstGeom>
      </xdr:spPr>
    </xdr:pic>
    <xdr:clientData/>
  </xdr:twoCellAnchor>
  <xdr:twoCellAnchor editAs="oneCell">
    <xdr:from>
      <xdr:col>2</xdr:col>
      <xdr:colOff>1067007</xdr:colOff>
      <xdr:row>7</xdr:row>
      <xdr:rowOff>57687</xdr:rowOff>
    </xdr:from>
    <xdr:to>
      <xdr:col>2</xdr:col>
      <xdr:colOff>1344279</xdr:colOff>
      <xdr:row>8</xdr:row>
      <xdr:rowOff>38431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  <a:ext uri="{147F2762-F138-4A5C-976F-8EAC2B608ADB}">
              <a16:predDERef xmlns:a16="http://schemas.microsoft.com/office/drawing/2014/main" pred="{EC0D7159-2F91-4A41-95B2-7D1C5114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2218" y="4234377"/>
          <a:ext cx="277272" cy="275885"/>
        </a:xfrm>
        <a:prstGeom prst="rect">
          <a:avLst/>
        </a:prstGeom>
      </xdr:spPr>
    </xdr:pic>
    <xdr:clientData/>
  </xdr:twoCellAnchor>
  <xdr:twoCellAnchor editAs="oneCell">
    <xdr:from>
      <xdr:col>3</xdr:col>
      <xdr:colOff>1032496</xdr:colOff>
      <xdr:row>7</xdr:row>
      <xdr:rowOff>23969</xdr:rowOff>
    </xdr:from>
    <xdr:to>
      <xdr:col>3</xdr:col>
      <xdr:colOff>1305197</xdr:colOff>
      <xdr:row>7</xdr:row>
      <xdr:rowOff>284666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6088" y="4200659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804897</xdr:colOff>
      <xdr:row>7</xdr:row>
      <xdr:rowOff>42508</xdr:rowOff>
    </xdr:from>
    <xdr:to>
      <xdr:col>4</xdr:col>
      <xdr:colOff>1047572</xdr:colOff>
      <xdr:row>7</xdr:row>
      <xdr:rowOff>275616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06869" y="4219198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1058518</xdr:colOff>
      <xdr:row>12</xdr:row>
      <xdr:rowOff>47235</xdr:rowOff>
    </xdr:from>
    <xdr:to>
      <xdr:col>2</xdr:col>
      <xdr:colOff>1335790</xdr:colOff>
      <xdr:row>13</xdr:row>
      <xdr:rowOff>20913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  <a:ext uri="{147F2762-F138-4A5C-976F-8EAC2B608ADB}">
              <a16:predDERef xmlns:a16="http://schemas.microsoft.com/office/drawing/2014/main" pred="{C3D08016-B270-F44A-89EB-EBB500D3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7318" y="13620360"/>
          <a:ext cx="277272" cy="268819"/>
        </a:xfrm>
        <a:prstGeom prst="rect">
          <a:avLst/>
        </a:prstGeom>
      </xdr:spPr>
    </xdr:pic>
    <xdr:clientData/>
  </xdr:twoCellAnchor>
  <xdr:twoCellAnchor editAs="oneCell">
    <xdr:from>
      <xdr:col>3</xdr:col>
      <xdr:colOff>1023426</xdr:colOff>
      <xdr:row>12</xdr:row>
      <xdr:rowOff>25091</xdr:rowOff>
    </xdr:from>
    <xdr:to>
      <xdr:col>3</xdr:col>
      <xdr:colOff>1296127</xdr:colOff>
      <xdr:row>13</xdr:row>
      <xdr:rowOff>888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7018" y="5713260"/>
          <a:ext cx="272701" cy="270938"/>
        </a:xfrm>
        <a:prstGeom prst="rect">
          <a:avLst/>
        </a:prstGeom>
      </xdr:spPr>
    </xdr:pic>
    <xdr:clientData/>
  </xdr:twoCellAnchor>
  <xdr:twoCellAnchor editAs="oneCell">
    <xdr:from>
      <xdr:col>4</xdr:col>
      <xdr:colOff>849487</xdr:colOff>
      <xdr:row>12</xdr:row>
      <xdr:rowOff>34686</xdr:rowOff>
    </xdr:from>
    <xdr:to>
      <xdr:col>4</xdr:col>
      <xdr:colOff>1092162</xdr:colOff>
      <xdr:row>12</xdr:row>
      <xdr:rowOff>267794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1459" y="5722855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1059288</xdr:colOff>
      <xdr:row>18</xdr:row>
      <xdr:rowOff>27061</xdr:rowOff>
    </xdr:from>
    <xdr:to>
      <xdr:col>2</xdr:col>
      <xdr:colOff>1336560</xdr:colOff>
      <xdr:row>19</xdr:row>
      <xdr:rowOff>5134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  <a:ext uri="{147F2762-F138-4A5C-976F-8EAC2B608ADB}">
              <a16:predDERef xmlns:a16="http://schemas.microsoft.com/office/drawing/2014/main" pred="{51C60589-4680-4041-B4B5-E681CF01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4499" y="7530793"/>
          <a:ext cx="277272" cy="273214"/>
        </a:xfrm>
        <a:prstGeom prst="rect">
          <a:avLst/>
        </a:prstGeom>
      </xdr:spPr>
    </xdr:pic>
    <xdr:clientData/>
  </xdr:twoCellAnchor>
  <xdr:twoCellAnchor editAs="oneCell">
    <xdr:from>
      <xdr:col>3</xdr:col>
      <xdr:colOff>1023614</xdr:colOff>
      <xdr:row>18</xdr:row>
      <xdr:rowOff>11226</xdr:rowOff>
    </xdr:from>
    <xdr:to>
      <xdr:col>3</xdr:col>
      <xdr:colOff>1296315</xdr:colOff>
      <xdr:row>19</xdr:row>
      <xdr:rowOff>2764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7206" y="7514958"/>
          <a:ext cx="272701" cy="277288"/>
        </a:xfrm>
        <a:prstGeom prst="rect">
          <a:avLst/>
        </a:prstGeom>
      </xdr:spPr>
    </xdr:pic>
    <xdr:clientData/>
  </xdr:twoCellAnchor>
  <xdr:twoCellAnchor editAs="oneCell">
    <xdr:from>
      <xdr:col>4</xdr:col>
      <xdr:colOff>858619</xdr:colOff>
      <xdr:row>18</xdr:row>
      <xdr:rowOff>30245</xdr:rowOff>
    </xdr:from>
    <xdr:to>
      <xdr:col>4</xdr:col>
      <xdr:colOff>1101294</xdr:colOff>
      <xdr:row>18</xdr:row>
      <xdr:rowOff>263354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  <a:ext uri="{147F2762-F138-4A5C-976F-8EAC2B608ADB}">
              <a16:predDERef xmlns:a16="http://schemas.microsoft.com/office/drawing/2014/main" pred="{622DF61C-E87B-E548-9A5A-130B978A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0591" y="7533977"/>
          <a:ext cx="242675" cy="2331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1363503</xdr:colOff>
      <xdr:row>0</xdr:row>
      <xdr:rowOff>270934</xdr:rowOff>
    </xdr:from>
    <xdr:to>
      <xdr:col>4</xdr:col>
      <xdr:colOff>63022</xdr:colOff>
      <xdr:row>3</xdr:row>
      <xdr:rowOff>203878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89003" y="270934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1051919</xdr:colOff>
      <xdr:row>4</xdr:row>
      <xdr:rowOff>64141</xdr:rowOff>
    </xdr:from>
    <xdr:to>
      <xdr:col>2</xdr:col>
      <xdr:colOff>1329191</xdr:colOff>
      <xdr:row>5</xdr:row>
      <xdr:rowOff>40948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719" y="2604141"/>
          <a:ext cx="277272" cy="268907"/>
        </a:xfrm>
        <a:prstGeom prst="rect">
          <a:avLst/>
        </a:prstGeom>
      </xdr:spPr>
    </xdr:pic>
    <xdr:clientData/>
  </xdr:twoCellAnchor>
  <xdr:twoCellAnchor editAs="oneCell">
    <xdr:from>
      <xdr:col>3</xdr:col>
      <xdr:colOff>1065541</xdr:colOff>
      <xdr:row>4</xdr:row>
      <xdr:rowOff>27619</xdr:rowOff>
    </xdr:from>
    <xdr:to>
      <xdr:col>3</xdr:col>
      <xdr:colOff>1338242</xdr:colOff>
      <xdr:row>4</xdr:row>
      <xdr:rowOff>282054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1441" y="3189919"/>
          <a:ext cx="272701" cy="263960"/>
        </a:xfrm>
        <a:prstGeom prst="rect">
          <a:avLst/>
        </a:prstGeom>
      </xdr:spPr>
    </xdr:pic>
    <xdr:clientData/>
  </xdr:twoCellAnchor>
  <xdr:twoCellAnchor editAs="oneCell">
    <xdr:from>
      <xdr:col>4</xdr:col>
      <xdr:colOff>896718</xdr:colOff>
      <xdr:row>4</xdr:row>
      <xdr:rowOff>84260</xdr:rowOff>
    </xdr:from>
    <xdr:to>
      <xdr:col>4</xdr:col>
      <xdr:colOff>1139393</xdr:colOff>
      <xdr:row>5</xdr:row>
      <xdr:rowOff>17512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8718" y="2624260"/>
          <a:ext cx="242675" cy="225352"/>
        </a:xfrm>
        <a:prstGeom prst="rect">
          <a:avLst/>
        </a:prstGeom>
      </xdr:spPr>
    </xdr:pic>
    <xdr:clientData/>
  </xdr:twoCellAnchor>
  <xdr:twoCellAnchor editAs="oneCell">
    <xdr:from>
      <xdr:col>2</xdr:col>
      <xdr:colOff>1065522</xdr:colOff>
      <xdr:row>7</xdr:row>
      <xdr:rowOff>67847</xdr:rowOff>
    </xdr:from>
    <xdr:to>
      <xdr:col>2</xdr:col>
      <xdr:colOff>1342794</xdr:colOff>
      <xdr:row>8</xdr:row>
      <xdr:rowOff>48047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322" y="12704347"/>
          <a:ext cx="277272" cy="272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1049453</xdr:colOff>
      <xdr:row>7</xdr:row>
      <xdr:rowOff>60960</xdr:rowOff>
    </xdr:from>
    <xdr:to>
      <xdr:col>3</xdr:col>
      <xdr:colOff>1322154</xdr:colOff>
      <xdr:row>8</xdr:row>
      <xdr:rowOff>38118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853" y="12697460"/>
          <a:ext cx="272701" cy="269258"/>
        </a:xfrm>
        <a:prstGeom prst="rect">
          <a:avLst/>
        </a:prstGeom>
      </xdr:spPr>
    </xdr:pic>
    <xdr:clientData/>
  </xdr:twoCellAnchor>
  <xdr:twoCellAnchor editAs="oneCell">
    <xdr:from>
      <xdr:col>4</xdr:col>
      <xdr:colOff>892628</xdr:colOff>
      <xdr:row>7</xdr:row>
      <xdr:rowOff>59179</xdr:rowOff>
    </xdr:from>
    <xdr:to>
      <xdr:col>4</xdr:col>
      <xdr:colOff>1135303</xdr:colOff>
      <xdr:row>8</xdr:row>
      <xdr:rowOff>187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628" y="1269567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1083283</xdr:colOff>
      <xdr:row>12</xdr:row>
      <xdr:rowOff>64853</xdr:rowOff>
    </xdr:from>
    <xdr:to>
      <xdr:col>2</xdr:col>
      <xdr:colOff>1360555</xdr:colOff>
      <xdr:row>13</xdr:row>
      <xdr:rowOff>45053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2083" y="14098353"/>
          <a:ext cx="277272" cy="272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1067214</xdr:colOff>
      <xdr:row>12</xdr:row>
      <xdr:rowOff>70229</xdr:rowOff>
    </xdr:from>
    <xdr:to>
      <xdr:col>3</xdr:col>
      <xdr:colOff>1327215</xdr:colOff>
      <xdr:row>13</xdr:row>
      <xdr:rowOff>45482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614" y="14103729"/>
          <a:ext cx="260001" cy="267353"/>
        </a:xfrm>
        <a:prstGeom prst="rect">
          <a:avLst/>
        </a:prstGeom>
      </xdr:spPr>
    </xdr:pic>
    <xdr:clientData/>
  </xdr:twoCellAnchor>
  <xdr:twoCellAnchor editAs="oneCell">
    <xdr:from>
      <xdr:col>4</xdr:col>
      <xdr:colOff>910389</xdr:colOff>
      <xdr:row>12</xdr:row>
      <xdr:rowOff>58287</xdr:rowOff>
    </xdr:from>
    <xdr:to>
      <xdr:col>4</xdr:col>
      <xdr:colOff>1153064</xdr:colOff>
      <xdr:row>12</xdr:row>
      <xdr:rowOff>281870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389" y="14091787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1056640</xdr:colOff>
      <xdr:row>18</xdr:row>
      <xdr:rowOff>59014</xdr:rowOff>
    </xdr:from>
    <xdr:to>
      <xdr:col>2</xdr:col>
      <xdr:colOff>1333912</xdr:colOff>
      <xdr:row>19</xdr:row>
      <xdr:rowOff>29888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440" y="15756214"/>
          <a:ext cx="277272" cy="262974"/>
        </a:xfrm>
        <a:prstGeom prst="rect">
          <a:avLst/>
        </a:prstGeom>
      </xdr:spPr>
    </xdr:pic>
    <xdr:clientData/>
  </xdr:twoCellAnchor>
  <xdr:twoCellAnchor editAs="oneCell">
    <xdr:from>
      <xdr:col>3</xdr:col>
      <xdr:colOff>1040571</xdr:colOff>
      <xdr:row>18</xdr:row>
      <xdr:rowOff>52123</xdr:rowOff>
    </xdr:from>
    <xdr:to>
      <xdr:col>3</xdr:col>
      <xdr:colOff>1313272</xdr:colOff>
      <xdr:row>19</xdr:row>
      <xdr:rowOff>30246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971" y="15749323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883746</xdr:colOff>
      <xdr:row>18</xdr:row>
      <xdr:rowOff>72358</xdr:rowOff>
    </xdr:from>
    <xdr:to>
      <xdr:col>4</xdr:col>
      <xdr:colOff>1126421</xdr:colOff>
      <xdr:row>19</xdr:row>
      <xdr:rowOff>13367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5746" y="15769558"/>
          <a:ext cx="242675" cy="2331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1287303</xdr:colOff>
      <xdr:row>0</xdr:row>
      <xdr:rowOff>194734</xdr:rowOff>
    </xdr:from>
    <xdr:to>
      <xdr:col>3</xdr:col>
      <xdr:colOff>1358422</xdr:colOff>
      <xdr:row>3</xdr:row>
      <xdr:rowOff>127678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12803" y="194734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1051919</xdr:colOff>
      <xdr:row>4</xdr:row>
      <xdr:rowOff>64141</xdr:rowOff>
    </xdr:from>
    <xdr:to>
      <xdr:col>2</xdr:col>
      <xdr:colOff>1329191</xdr:colOff>
      <xdr:row>5</xdr:row>
      <xdr:rowOff>40948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719" y="2604141"/>
          <a:ext cx="277272" cy="268907"/>
        </a:xfrm>
        <a:prstGeom prst="rect">
          <a:avLst/>
        </a:prstGeom>
      </xdr:spPr>
    </xdr:pic>
    <xdr:clientData/>
  </xdr:twoCellAnchor>
  <xdr:twoCellAnchor editAs="oneCell">
    <xdr:from>
      <xdr:col>3</xdr:col>
      <xdr:colOff>1027441</xdr:colOff>
      <xdr:row>4</xdr:row>
      <xdr:rowOff>65719</xdr:rowOff>
    </xdr:from>
    <xdr:to>
      <xdr:col>3</xdr:col>
      <xdr:colOff>1300142</xdr:colOff>
      <xdr:row>5</xdr:row>
      <xdr:rowOff>37579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7841" y="2605719"/>
          <a:ext cx="272701" cy="263960"/>
        </a:xfrm>
        <a:prstGeom prst="rect">
          <a:avLst/>
        </a:prstGeom>
      </xdr:spPr>
    </xdr:pic>
    <xdr:clientData/>
  </xdr:twoCellAnchor>
  <xdr:twoCellAnchor editAs="oneCell">
    <xdr:from>
      <xdr:col>4</xdr:col>
      <xdr:colOff>896718</xdr:colOff>
      <xdr:row>4</xdr:row>
      <xdr:rowOff>84260</xdr:rowOff>
    </xdr:from>
    <xdr:to>
      <xdr:col>4</xdr:col>
      <xdr:colOff>1139393</xdr:colOff>
      <xdr:row>5</xdr:row>
      <xdr:rowOff>17512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8718" y="2624260"/>
          <a:ext cx="242675" cy="225352"/>
        </a:xfrm>
        <a:prstGeom prst="rect">
          <a:avLst/>
        </a:prstGeom>
      </xdr:spPr>
    </xdr:pic>
    <xdr:clientData/>
  </xdr:twoCellAnchor>
  <xdr:twoCellAnchor editAs="oneCell">
    <xdr:from>
      <xdr:col>2</xdr:col>
      <xdr:colOff>1065522</xdr:colOff>
      <xdr:row>7</xdr:row>
      <xdr:rowOff>67847</xdr:rowOff>
    </xdr:from>
    <xdr:to>
      <xdr:col>2</xdr:col>
      <xdr:colOff>1342794</xdr:colOff>
      <xdr:row>8</xdr:row>
      <xdr:rowOff>48047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322" y="12704347"/>
          <a:ext cx="277272" cy="272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1049453</xdr:colOff>
      <xdr:row>7</xdr:row>
      <xdr:rowOff>60960</xdr:rowOff>
    </xdr:from>
    <xdr:to>
      <xdr:col>3</xdr:col>
      <xdr:colOff>1322154</xdr:colOff>
      <xdr:row>8</xdr:row>
      <xdr:rowOff>38118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853" y="12697460"/>
          <a:ext cx="272701" cy="269258"/>
        </a:xfrm>
        <a:prstGeom prst="rect">
          <a:avLst/>
        </a:prstGeom>
      </xdr:spPr>
    </xdr:pic>
    <xdr:clientData/>
  </xdr:twoCellAnchor>
  <xdr:twoCellAnchor editAs="oneCell">
    <xdr:from>
      <xdr:col>4</xdr:col>
      <xdr:colOff>892628</xdr:colOff>
      <xdr:row>7</xdr:row>
      <xdr:rowOff>59179</xdr:rowOff>
    </xdr:from>
    <xdr:to>
      <xdr:col>4</xdr:col>
      <xdr:colOff>1135303</xdr:colOff>
      <xdr:row>8</xdr:row>
      <xdr:rowOff>187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628" y="1269567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1083283</xdr:colOff>
      <xdr:row>12</xdr:row>
      <xdr:rowOff>64853</xdr:rowOff>
    </xdr:from>
    <xdr:to>
      <xdr:col>2</xdr:col>
      <xdr:colOff>1360555</xdr:colOff>
      <xdr:row>13</xdr:row>
      <xdr:rowOff>45053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2083" y="14098353"/>
          <a:ext cx="277272" cy="272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1067214</xdr:colOff>
      <xdr:row>12</xdr:row>
      <xdr:rowOff>70229</xdr:rowOff>
    </xdr:from>
    <xdr:to>
      <xdr:col>3</xdr:col>
      <xdr:colOff>1327215</xdr:colOff>
      <xdr:row>13</xdr:row>
      <xdr:rowOff>45482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614" y="14103729"/>
          <a:ext cx="260001" cy="267353"/>
        </a:xfrm>
        <a:prstGeom prst="rect">
          <a:avLst/>
        </a:prstGeom>
      </xdr:spPr>
    </xdr:pic>
    <xdr:clientData/>
  </xdr:twoCellAnchor>
  <xdr:twoCellAnchor editAs="oneCell">
    <xdr:from>
      <xdr:col>4</xdr:col>
      <xdr:colOff>910389</xdr:colOff>
      <xdr:row>12</xdr:row>
      <xdr:rowOff>58287</xdr:rowOff>
    </xdr:from>
    <xdr:to>
      <xdr:col>4</xdr:col>
      <xdr:colOff>1153064</xdr:colOff>
      <xdr:row>12</xdr:row>
      <xdr:rowOff>281870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389" y="14091787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1056640</xdr:colOff>
      <xdr:row>18</xdr:row>
      <xdr:rowOff>59014</xdr:rowOff>
    </xdr:from>
    <xdr:to>
      <xdr:col>2</xdr:col>
      <xdr:colOff>1333912</xdr:colOff>
      <xdr:row>19</xdr:row>
      <xdr:rowOff>29888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440" y="15756214"/>
          <a:ext cx="277272" cy="262974"/>
        </a:xfrm>
        <a:prstGeom prst="rect">
          <a:avLst/>
        </a:prstGeom>
      </xdr:spPr>
    </xdr:pic>
    <xdr:clientData/>
  </xdr:twoCellAnchor>
  <xdr:twoCellAnchor editAs="oneCell">
    <xdr:from>
      <xdr:col>3</xdr:col>
      <xdr:colOff>1040571</xdr:colOff>
      <xdr:row>18</xdr:row>
      <xdr:rowOff>52123</xdr:rowOff>
    </xdr:from>
    <xdr:to>
      <xdr:col>3</xdr:col>
      <xdr:colOff>1313272</xdr:colOff>
      <xdr:row>19</xdr:row>
      <xdr:rowOff>30246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971" y="15749323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883746</xdr:colOff>
      <xdr:row>18</xdr:row>
      <xdr:rowOff>72358</xdr:rowOff>
    </xdr:from>
    <xdr:to>
      <xdr:col>4</xdr:col>
      <xdr:colOff>1126421</xdr:colOff>
      <xdr:row>19</xdr:row>
      <xdr:rowOff>13367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5746" y="15769558"/>
          <a:ext cx="242675" cy="2331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1325403</xdr:colOff>
      <xdr:row>0</xdr:row>
      <xdr:rowOff>207434</xdr:rowOff>
    </xdr:from>
    <xdr:to>
      <xdr:col>4</xdr:col>
      <xdr:colOff>24922</xdr:colOff>
      <xdr:row>3</xdr:row>
      <xdr:rowOff>140378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50903" y="207434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1051919</xdr:colOff>
      <xdr:row>4</xdr:row>
      <xdr:rowOff>64141</xdr:rowOff>
    </xdr:from>
    <xdr:to>
      <xdr:col>2</xdr:col>
      <xdr:colOff>1329191</xdr:colOff>
      <xdr:row>5</xdr:row>
      <xdr:rowOff>40948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719" y="2604141"/>
          <a:ext cx="277272" cy="268907"/>
        </a:xfrm>
        <a:prstGeom prst="rect">
          <a:avLst/>
        </a:prstGeom>
      </xdr:spPr>
    </xdr:pic>
    <xdr:clientData/>
  </xdr:twoCellAnchor>
  <xdr:twoCellAnchor editAs="oneCell">
    <xdr:from>
      <xdr:col>3</xdr:col>
      <xdr:colOff>1027441</xdr:colOff>
      <xdr:row>4</xdr:row>
      <xdr:rowOff>65719</xdr:rowOff>
    </xdr:from>
    <xdr:to>
      <xdr:col>3</xdr:col>
      <xdr:colOff>1300142</xdr:colOff>
      <xdr:row>5</xdr:row>
      <xdr:rowOff>37579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7841" y="2605719"/>
          <a:ext cx="272701" cy="263960"/>
        </a:xfrm>
        <a:prstGeom prst="rect">
          <a:avLst/>
        </a:prstGeom>
      </xdr:spPr>
    </xdr:pic>
    <xdr:clientData/>
  </xdr:twoCellAnchor>
  <xdr:twoCellAnchor editAs="oneCell">
    <xdr:from>
      <xdr:col>4</xdr:col>
      <xdr:colOff>896718</xdr:colOff>
      <xdr:row>4</xdr:row>
      <xdr:rowOff>84260</xdr:rowOff>
    </xdr:from>
    <xdr:to>
      <xdr:col>4</xdr:col>
      <xdr:colOff>1139393</xdr:colOff>
      <xdr:row>5</xdr:row>
      <xdr:rowOff>17512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8718" y="2624260"/>
          <a:ext cx="242675" cy="225352"/>
        </a:xfrm>
        <a:prstGeom prst="rect">
          <a:avLst/>
        </a:prstGeom>
      </xdr:spPr>
    </xdr:pic>
    <xdr:clientData/>
  </xdr:twoCellAnchor>
  <xdr:twoCellAnchor editAs="oneCell">
    <xdr:from>
      <xdr:col>2</xdr:col>
      <xdr:colOff>1065522</xdr:colOff>
      <xdr:row>7</xdr:row>
      <xdr:rowOff>67847</xdr:rowOff>
    </xdr:from>
    <xdr:to>
      <xdr:col>2</xdr:col>
      <xdr:colOff>1342794</xdr:colOff>
      <xdr:row>8</xdr:row>
      <xdr:rowOff>48047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322" y="12704347"/>
          <a:ext cx="277272" cy="272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1049453</xdr:colOff>
      <xdr:row>7</xdr:row>
      <xdr:rowOff>60960</xdr:rowOff>
    </xdr:from>
    <xdr:to>
      <xdr:col>3</xdr:col>
      <xdr:colOff>1322154</xdr:colOff>
      <xdr:row>8</xdr:row>
      <xdr:rowOff>38118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853" y="12697460"/>
          <a:ext cx="272701" cy="269258"/>
        </a:xfrm>
        <a:prstGeom prst="rect">
          <a:avLst/>
        </a:prstGeom>
      </xdr:spPr>
    </xdr:pic>
    <xdr:clientData/>
  </xdr:twoCellAnchor>
  <xdr:twoCellAnchor editAs="oneCell">
    <xdr:from>
      <xdr:col>4</xdr:col>
      <xdr:colOff>892628</xdr:colOff>
      <xdr:row>7</xdr:row>
      <xdr:rowOff>59179</xdr:rowOff>
    </xdr:from>
    <xdr:to>
      <xdr:col>4</xdr:col>
      <xdr:colOff>1135303</xdr:colOff>
      <xdr:row>8</xdr:row>
      <xdr:rowOff>187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628" y="1269567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1083283</xdr:colOff>
      <xdr:row>12</xdr:row>
      <xdr:rowOff>64853</xdr:rowOff>
    </xdr:from>
    <xdr:to>
      <xdr:col>2</xdr:col>
      <xdr:colOff>1360555</xdr:colOff>
      <xdr:row>13</xdr:row>
      <xdr:rowOff>45053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2083" y="14098353"/>
          <a:ext cx="277272" cy="272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1067214</xdr:colOff>
      <xdr:row>12</xdr:row>
      <xdr:rowOff>70229</xdr:rowOff>
    </xdr:from>
    <xdr:to>
      <xdr:col>3</xdr:col>
      <xdr:colOff>1327215</xdr:colOff>
      <xdr:row>13</xdr:row>
      <xdr:rowOff>45482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614" y="14103729"/>
          <a:ext cx="260001" cy="267353"/>
        </a:xfrm>
        <a:prstGeom prst="rect">
          <a:avLst/>
        </a:prstGeom>
      </xdr:spPr>
    </xdr:pic>
    <xdr:clientData/>
  </xdr:twoCellAnchor>
  <xdr:twoCellAnchor editAs="oneCell">
    <xdr:from>
      <xdr:col>4</xdr:col>
      <xdr:colOff>910389</xdr:colOff>
      <xdr:row>12</xdr:row>
      <xdr:rowOff>58287</xdr:rowOff>
    </xdr:from>
    <xdr:to>
      <xdr:col>4</xdr:col>
      <xdr:colOff>1153064</xdr:colOff>
      <xdr:row>12</xdr:row>
      <xdr:rowOff>281870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389" y="14091787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1056640</xdr:colOff>
      <xdr:row>18</xdr:row>
      <xdr:rowOff>59014</xdr:rowOff>
    </xdr:from>
    <xdr:to>
      <xdr:col>2</xdr:col>
      <xdr:colOff>1333912</xdr:colOff>
      <xdr:row>19</xdr:row>
      <xdr:rowOff>29888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440" y="15756214"/>
          <a:ext cx="277272" cy="262974"/>
        </a:xfrm>
        <a:prstGeom prst="rect">
          <a:avLst/>
        </a:prstGeom>
      </xdr:spPr>
    </xdr:pic>
    <xdr:clientData/>
  </xdr:twoCellAnchor>
  <xdr:twoCellAnchor editAs="oneCell">
    <xdr:from>
      <xdr:col>3</xdr:col>
      <xdr:colOff>1040571</xdr:colOff>
      <xdr:row>18</xdr:row>
      <xdr:rowOff>52123</xdr:rowOff>
    </xdr:from>
    <xdr:to>
      <xdr:col>3</xdr:col>
      <xdr:colOff>1313272</xdr:colOff>
      <xdr:row>19</xdr:row>
      <xdr:rowOff>30246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971" y="15749323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883746</xdr:colOff>
      <xdr:row>18</xdr:row>
      <xdr:rowOff>72358</xdr:rowOff>
    </xdr:from>
    <xdr:to>
      <xdr:col>4</xdr:col>
      <xdr:colOff>1126421</xdr:colOff>
      <xdr:row>19</xdr:row>
      <xdr:rowOff>13367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5746" y="15769558"/>
          <a:ext cx="242675" cy="2331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1283069</xdr:colOff>
      <xdr:row>0</xdr:row>
      <xdr:rowOff>165100</xdr:rowOff>
    </xdr:from>
    <xdr:to>
      <xdr:col>3</xdr:col>
      <xdr:colOff>1354188</xdr:colOff>
      <xdr:row>3</xdr:row>
      <xdr:rowOff>98044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08569" y="1651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1035326</xdr:colOff>
      <xdr:row>4</xdr:row>
      <xdr:rowOff>27609</xdr:rowOff>
    </xdr:from>
    <xdr:to>
      <xdr:col>2</xdr:col>
      <xdr:colOff>1312598</xdr:colOff>
      <xdr:row>5</xdr:row>
      <xdr:rowOff>5520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2691848"/>
          <a:ext cx="277272" cy="281607"/>
        </a:xfrm>
        <a:prstGeom prst="rect">
          <a:avLst/>
        </a:prstGeom>
      </xdr:spPr>
    </xdr:pic>
    <xdr:clientData/>
  </xdr:twoCellAnchor>
  <xdr:twoCellAnchor editAs="oneCell">
    <xdr:from>
      <xdr:col>3</xdr:col>
      <xdr:colOff>1015818</xdr:colOff>
      <xdr:row>4</xdr:row>
      <xdr:rowOff>29187</xdr:rowOff>
    </xdr:from>
    <xdr:to>
      <xdr:col>3</xdr:col>
      <xdr:colOff>1288519</xdr:colOff>
      <xdr:row>5</xdr:row>
      <xdr:rowOff>2151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22" y="2693426"/>
          <a:ext cx="272701" cy="276660"/>
        </a:xfrm>
        <a:prstGeom prst="rect">
          <a:avLst/>
        </a:prstGeom>
      </xdr:spPr>
    </xdr:pic>
    <xdr:clientData/>
  </xdr:twoCellAnchor>
  <xdr:twoCellAnchor editAs="oneCell">
    <xdr:from>
      <xdr:col>4</xdr:col>
      <xdr:colOff>890064</xdr:colOff>
      <xdr:row>4</xdr:row>
      <xdr:rowOff>47728</xdr:rowOff>
    </xdr:from>
    <xdr:to>
      <xdr:col>4</xdr:col>
      <xdr:colOff>1132739</xdr:colOff>
      <xdr:row>5</xdr:row>
      <xdr:rowOff>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45499" y="2711967"/>
          <a:ext cx="242675" cy="238052"/>
        </a:xfrm>
        <a:prstGeom prst="rect">
          <a:avLst/>
        </a:prstGeom>
      </xdr:spPr>
    </xdr:pic>
    <xdr:clientData/>
  </xdr:twoCellAnchor>
  <xdr:twoCellAnchor editAs="oneCell">
    <xdr:from>
      <xdr:col>2</xdr:col>
      <xdr:colOff>1061484</xdr:colOff>
      <xdr:row>7</xdr:row>
      <xdr:rowOff>47527</xdr:rowOff>
    </xdr:from>
    <xdr:to>
      <xdr:col>2</xdr:col>
      <xdr:colOff>1338756</xdr:colOff>
      <xdr:row>8</xdr:row>
      <xdr:rowOff>38598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0284" y="12859287"/>
          <a:ext cx="277272" cy="284276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1047770</xdr:colOff>
      <xdr:row>7</xdr:row>
      <xdr:rowOff>40640</xdr:rowOff>
    </xdr:from>
    <xdr:to>
      <xdr:col>3</xdr:col>
      <xdr:colOff>1320471</xdr:colOff>
      <xdr:row>8</xdr:row>
      <xdr:rowOff>23893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5051" y="12840903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902409</xdr:colOff>
      <xdr:row>7</xdr:row>
      <xdr:rowOff>67320</xdr:rowOff>
    </xdr:from>
    <xdr:to>
      <xdr:col>4</xdr:col>
      <xdr:colOff>1145084</xdr:colOff>
      <xdr:row>8</xdr:row>
      <xdr:rowOff>8328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9953" y="12867583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1046680</xdr:colOff>
      <xdr:row>12</xdr:row>
      <xdr:rowOff>44658</xdr:rowOff>
    </xdr:from>
    <xdr:to>
      <xdr:col>2</xdr:col>
      <xdr:colOff>1323952</xdr:colOff>
      <xdr:row>13</xdr:row>
      <xdr:rowOff>27309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480" y="14248338"/>
          <a:ext cx="277272" cy="284276"/>
        </a:xfrm>
        <a:prstGeom prst="rect">
          <a:avLst/>
        </a:prstGeom>
      </xdr:spPr>
    </xdr:pic>
    <xdr:clientData/>
  </xdr:twoCellAnchor>
  <xdr:twoCellAnchor editAs="oneCell">
    <xdr:from>
      <xdr:col>3</xdr:col>
      <xdr:colOff>1024826</xdr:colOff>
      <xdr:row>12</xdr:row>
      <xdr:rowOff>45996</xdr:rowOff>
    </xdr:from>
    <xdr:to>
      <xdr:col>3</xdr:col>
      <xdr:colOff>1297527</xdr:colOff>
      <xdr:row>13</xdr:row>
      <xdr:rowOff>31727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107" y="14249943"/>
          <a:ext cx="272701" cy="277831"/>
        </a:xfrm>
        <a:prstGeom prst="rect">
          <a:avLst/>
        </a:prstGeom>
      </xdr:spPr>
    </xdr:pic>
    <xdr:clientData/>
  </xdr:twoCellAnchor>
  <xdr:twoCellAnchor editAs="oneCell">
    <xdr:from>
      <xdr:col>4</xdr:col>
      <xdr:colOff>863183</xdr:colOff>
      <xdr:row>12</xdr:row>
      <xdr:rowOff>64534</xdr:rowOff>
    </xdr:from>
    <xdr:to>
      <xdr:col>4</xdr:col>
      <xdr:colOff>1105858</xdr:colOff>
      <xdr:row>13</xdr:row>
      <xdr:rowOff>8020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0727" y="14268481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1036320</xdr:colOff>
      <xdr:row>18</xdr:row>
      <xdr:rowOff>57354</xdr:rowOff>
    </xdr:from>
    <xdr:to>
      <xdr:col>2</xdr:col>
      <xdr:colOff>1313592</xdr:colOff>
      <xdr:row>19</xdr:row>
      <xdr:rowOff>40624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5120" y="15917114"/>
          <a:ext cx="277272" cy="276474"/>
        </a:xfrm>
        <a:prstGeom prst="rect">
          <a:avLst/>
        </a:prstGeom>
      </xdr:spPr>
    </xdr:pic>
    <xdr:clientData/>
  </xdr:twoCellAnchor>
  <xdr:twoCellAnchor editAs="oneCell">
    <xdr:from>
      <xdr:col>3</xdr:col>
      <xdr:colOff>1022606</xdr:colOff>
      <xdr:row>18</xdr:row>
      <xdr:rowOff>50462</xdr:rowOff>
    </xdr:from>
    <xdr:to>
      <xdr:col>3</xdr:col>
      <xdr:colOff>1295307</xdr:colOff>
      <xdr:row>19</xdr:row>
      <xdr:rowOff>31062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87" y="15925462"/>
          <a:ext cx="272701" cy="272700"/>
        </a:xfrm>
        <a:prstGeom prst="rect">
          <a:avLst/>
        </a:prstGeom>
      </xdr:spPr>
    </xdr:pic>
    <xdr:clientData/>
  </xdr:twoCellAnchor>
  <xdr:twoCellAnchor editAs="oneCell">
    <xdr:from>
      <xdr:col>4</xdr:col>
      <xdr:colOff>885386</xdr:colOff>
      <xdr:row>18</xdr:row>
      <xdr:rowOff>68679</xdr:rowOff>
    </xdr:from>
    <xdr:to>
      <xdr:col>4</xdr:col>
      <xdr:colOff>1128061</xdr:colOff>
      <xdr:row>19</xdr:row>
      <xdr:rowOff>12165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2930" y="15943679"/>
          <a:ext cx="242675" cy="2355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1333869</xdr:colOff>
      <xdr:row>0</xdr:row>
      <xdr:rowOff>190500</xdr:rowOff>
    </xdr:from>
    <xdr:to>
      <xdr:col>4</xdr:col>
      <xdr:colOff>33388</xdr:colOff>
      <xdr:row>3</xdr:row>
      <xdr:rowOff>123444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59369" y="1905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1035326</xdr:colOff>
      <xdr:row>4</xdr:row>
      <xdr:rowOff>27609</xdr:rowOff>
    </xdr:from>
    <xdr:to>
      <xdr:col>2</xdr:col>
      <xdr:colOff>1312598</xdr:colOff>
      <xdr:row>5</xdr:row>
      <xdr:rowOff>5520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4126" y="2681909"/>
          <a:ext cx="277272" cy="270011"/>
        </a:xfrm>
        <a:prstGeom prst="rect">
          <a:avLst/>
        </a:prstGeom>
      </xdr:spPr>
    </xdr:pic>
    <xdr:clientData/>
  </xdr:twoCellAnchor>
  <xdr:twoCellAnchor editAs="oneCell">
    <xdr:from>
      <xdr:col>3</xdr:col>
      <xdr:colOff>1015818</xdr:colOff>
      <xdr:row>4</xdr:row>
      <xdr:rowOff>29187</xdr:rowOff>
    </xdr:from>
    <xdr:to>
      <xdr:col>3</xdr:col>
      <xdr:colOff>1288519</xdr:colOff>
      <xdr:row>5</xdr:row>
      <xdr:rowOff>2151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6218" y="2683487"/>
          <a:ext cx="272701" cy="265064"/>
        </a:xfrm>
        <a:prstGeom prst="rect">
          <a:avLst/>
        </a:prstGeom>
      </xdr:spPr>
    </xdr:pic>
    <xdr:clientData/>
  </xdr:twoCellAnchor>
  <xdr:twoCellAnchor editAs="oneCell">
    <xdr:from>
      <xdr:col>4</xdr:col>
      <xdr:colOff>890064</xdr:colOff>
      <xdr:row>4</xdr:row>
      <xdr:rowOff>47728</xdr:rowOff>
    </xdr:from>
    <xdr:to>
      <xdr:col>4</xdr:col>
      <xdr:colOff>1132739</xdr:colOff>
      <xdr:row>5</xdr:row>
      <xdr:rowOff>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2064" y="2702028"/>
          <a:ext cx="242675" cy="244402"/>
        </a:xfrm>
        <a:prstGeom prst="rect">
          <a:avLst/>
        </a:prstGeom>
      </xdr:spPr>
    </xdr:pic>
    <xdr:clientData/>
  </xdr:twoCellAnchor>
  <xdr:twoCellAnchor editAs="oneCell">
    <xdr:from>
      <xdr:col>2</xdr:col>
      <xdr:colOff>1061484</xdr:colOff>
      <xdr:row>7</xdr:row>
      <xdr:rowOff>47527</xdr:rowOff>
    </xdr:from>
    <xdr:to>
      <xdr:col>2</xdr:col>
      <xdr:colOff>1338756</xdr:colOff>
      <xdr:row>8</xdr:row>
      <xdr:rowOff>38598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0284" y="12772927"/>
          <a:ext cx="277272" cy="283171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1047770</xdr:colOff>
      <xdr:row>7</xdr:row>
      <xdr:rowOff>40640</xdr:rowOff>
    </xdr:from>
    <xdr:to>
      <xdr:col>3</xdr:col>
      <xdr:colOff>1320471</xdr:colOff>
      <xdr:row>8</xdr:row>
      <xdr:rowOff>23893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8170" y="12766040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902409</xdr:colOff>
      <xdr:row>7</xdr:row>
      <xdr:rowOff>67320</xdr:rowOff>
    </xdr:from>
    <xdr:to>
      <xdr:col>4</xdr:col>
      <xdr:colOff>1145084</xdr:colOff>
      <xdr:row>8</xdr:row>
      <xdr:rowOff>8328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4409" y="12792720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1046680</xdr:colOff>
      <xdr:row>12</xdr:row>
      <xdr:rowOff>44658</xdr:rowOff>
    </xdr:from>
    <xdr:to>
      <xdr:col>2</xdr:col>
      <xdr:colOff>1323952</xdr:colOff>
      <xdr:row>13</xdr:row>
      <xdr:rowOff>27309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480" y="14167058"/>
          <a:ext cx="277272" cy="274751"/>
        </a:xfrm>
        <a:prstGeom prst="rect">
          <a:avLst/>
        </a:prstGeom>
      </xdr:spPr>
    </xdr:pic>
    <xdr:clientData/>
  </xdr:twoCellAnchor>
  <xdr:twoCellAnchor editAs="oneCell">
    <xdr:from>
      <xdr:col>3</xdr:col>
      <xdr:colOff>1024826</xdr:colOff>
      <xdr:row>12</xdr:row>
      <xdr:rowOff>45996</xdr:rowOff>
    </xdr:from>
    <xdr:to>
      <xdr:col>3</xdr:col>
      <xdr:colOff>1297527</xdr:colOff>
      <xdr:row>13</xdr:row>
      <xdr:rowOff>31727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5226" y="14168396"/>
          <a:ext cx="272701" cy="277831"/>
        </a:xfrm>
        <a:prstGeom prst="rect">
          <a:avLst/>
        </a:prstGeom>
      </xdr:spPr>
    </xdr:pic>
    <xdr:clientData/>
  </xdr:twoCellAnchor>
  <xdr:twoCellAnchor editAs="oneCell">
    <xdr:from>
      <xdr:col>4</xdr:col>
      <xdr:colOff>863183</xdr:colOff>
      <xdr:row>12</xdr:row>
      <xdr:rowOff>64534</xdr:rowOff>
    </xdr:from>
    <xdr:to>
      <xdr:col>4</xdr:col>
      <xdr:colOff>1105858</xdr:colOff>
      <xdr:row>13</xdr:row>
      <xdr:rowOff>8020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5183" y="14186934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1036320</xdr:colOff>
      <xdr:row>18</xdr:row>
      <xdr:rowOff>57354</xdr:rowOff>
    </xdr:from>
    <xdr:to>
      <xdr:col>2</xdr:col>
      <xdr:colOff>1313592</xdr:colOff>
      <xdr:row>19</xdr:row>
      <xdr:rowOff>40624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5120" y="15843454"/>
          <a:ext cx="277272" cy="275370"/>
        </a:xfrm>
        <a:prstGeom prst="rect">
          <a:avLst/>
        </a:prstGeom>
      </xdr:spPr>
    </xdr:pic>
    <xdr:clientData/>
  </xdr:twoCellAnchor>
  <xdr:twoCellAnchor editAs="oneCell">
    <xdr:from>
      <xdr:col>3</xdr:col>
      <xdr:colOff>1022606</xdr:colOff>
      <xdr:row>18</xdr:row>
      <xdr:rowOff>50462</xdr:rowOff>
    </xdr:from>
    <xdr:to>
      <xdr:col>3</xdr:col>
      <xdr:colOff>1295307</xdr:colOff>
      <xdr:row>19</xdr:row>
      <xdr:rowOff>31062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3006" y="15836562"/>
          <a:ext cx="272701" cy="272700"/>
        </a:xfrm>
        <a:prstGeom prst="rect">
          <a:avLst/>
        </a:prstGeom>
      </xdr:spPr>
    </xdr:pic>
    <xdr:clientData/>
  </xdr:twoCellAnchor>
  <xdr:twoCellAnchor editAs="oneCell">
    <xdr:from>
      <xdr:col>4</xdr:col>
      <xdr:colOff>885386</xdr:colOff>
      <xdr:row>18</xdr:row>
      <xdr:rowOff>68679</xdr:rowOff>
    </xdr:from>
    <xdr:to>
      <xdr:col>4</xdr:col>
      <xdr:colOff>1128061</xdr:colOff>
      <xdr:row>19</xdr:row>
      <xdr:rowOff>12165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7386" y="15854779"/>
          <a:ext cx="242675" cy="2355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1333869</xdr:colOff>
      <xdr:row>0</xdr:row>
      <xdr:rowOff>215900</xdr:rowOff>
    </xdr:from>
    <xdr:to>
      <xdr:col>4</xdr:col>
      <xdr:colOff>33388</xdr:colOff>
      <xdr:row>3</xdr:row>
      <xdr:rowOff>148844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59369" y="2159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1035326</xdr:colOff>
      <xdr:row>4</xdr:row>
      <xdr:rowOff>27609</xdr:rowOff>
    </xdr:from>
    <xdr:to>
      <xdr:col>2</xdr:col>
      <xdr:colOff>1312598</xdr:colOff>
      <xdr:row>5</xdr:row>
      <xdr:rowOff>5520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4126" y="2681909"/>
          <a:ext cx="277272" cy="270011"/>
        </a:xfrm>
        <a:prstGeom prst="rect">
          <a:avLst/>
        </a:prstGeom>
      </xdr:spPr>
    </xdr:pic>
    <xdr:clientData/>
  </xdr:twoCellAnchor>
  <xdr:twoCellAnchor editAs="oneCell">
    <xdr:from>
      <xdr:col>3</xdr:col>
      <xdr:colOff>1015818</xdr:colOff>
      <xdr:row>4</xdr:row>
      <xdr:rowOff>29187</xdr:rowOff>
    </xdr:from>
    <xdr:to>
      <xdr:col>3</xdr:col>
      <xdr:colOff>1288519</xdr:colOff>
      <xdr:row>5</xdr:row>
      <xdr:rowOff>2151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6218" y="2683487"/>
          <a:ext cx="272701" cy="265064"/>
        </a:xfrm>
        <a:prstGeom prst="rect">
          <a:avLst/>
        </a:prstGeom>
      </xdr:spPr>
    </xdr:pic>
    <xdr:clientData/>
  </xdr:twoCellAnchor>
  <xdr:twoCellAnchor editAs="oneCell">
    <xdr:from>
      <xdr:col>4</xdr:col>
      <xdr:colOff>890064</xdr:colOff>
      <xdr:row>4</xdr:row>
      <xdr:rowOff>47728</xdr:rowOff>
    </xdr:from>
    <xdr:to>
      <xdr:col>4</xdr:col>
      <xdr:colOff>1132739</xdr:colOff>
      <xdr:row>5</xdr:row>
      <xdr:rowOff>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2064" y="2702028"/>
          <a:ext cx="242675" cy="244402"/>
        </a:xfrm>
        <a:prstGeom prst="rect">
          <a:avLst/>
        </a:prstGeom>
      </xdr:spPr>
    </xdr:pic>
    <xdr:clientData/>
  </xdr:twoCellAnchor>
  <xdr:twoCellAnchor editAs="oneCell">
    <xdr:from>
      <xdr:col>2</xdr:col>
      <xdr:colOff>1061484</xdr:colOff>
      <xdr:row>7</xdr:row>
      <xdr:rowOff>47527</xdr:rowOff>
    </xdr:from>
    <xdr:to>
      <xdr:col>2</xdr:col>
      <xdr:colOff>1338756</xdr:colOff>
      <xdr:row>8</xdr:row>
      <xdr:rowOff>38598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0284" y="12772927"/>
          <a:ext cx="277272" cy="283171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1047770</xdr:colOff>
      <xdr:row>7</xdr:row>
      <xdr:rowOff>40640</xdr:rowOff>
    </xdr:from>
    <xdr:to>
      <xdr:col>3</xdr:col>
      <xdr:colOff>1320471</xdr:colOff>
      <xdr:row>8</xdr:row>
      <xdr:rowOff>23893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8170" y="12766040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902409</xdr:colOff>
      <xdr:row>7</xdr:row>
      <xdr:rowOff>67320</xdr:rowOff>
    </xdr:from>
    <xdr:to>
      <xdr:col>4</xdr:col>
      <xdr:colOff>1145084</xdr:colOff>
      <xdr:row>8</xdr:row>
      <xdr:rowOff>8328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4409" y="12792720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1046680</xdr:colOff>
      <xdr:row>12</xdr:row>
      <xdr:rowOff>44658</xdr:rowOff>
    </xdr:from>
    <xdr:to>
      <xdr:col>2</xdr:col>
      <xdr:colOff>1323952</xdr:colOff>
      <xdr:row>13</xdr:row>
      <xdr:rowOff>27309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480" y="14167058"/>
          <a:ext cx="277272" cy="274751"/>
        </a:xfrm>
        <a:prstGeom prst="rect">
          <a:avLst/>
        </a:prstGeom>
      </xdr:spPr>
    </xdr:pic>
    <xdr:clientData/>
  </xdr:twoCellAnchor>
  <xdr:twoCellAnchor editAs="oneCell">
    <xdr:from>
      <xdr:col>3</xdr:col>
      <xdr:colOff>1024826</xdr:colOff>
      <xdr:row>12</xdr:row>
      <xdr:rowOff>45996</xdr:rowOff>
    </xdr:from>
    <xdr:to>
      <xdr:col>3</xdr:col>
      <xdr:colOff>1297527</xdr:colOff>
      <xdr:row>13</xdr:row>
      <xdr:rowOff>31727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5226" y="14168396"/>
          <a:ext cx="272701" cy="277831"/>
        </a:xfrm>
        <a:prstGeom prst="rect">
          <a:avLst/>
        </a:prstGeom>
      </xdr:spPr>
    </xdr:pic>
    <xdr:clientData/>
  </xdr:twoCellAnchor>
  <xdr:twoCellAnchor editAs="oneCell">
    <xdr:from>
      <xdr:col>4</xdr:col>
      <xdr:colOff>863183</xdr:colOff>
      <xdr:row>12</xdr:row>
      <xdr:rowOff>64534</xdr:rowOff>
    </xdr:from>
    <xdr:to>
      <xdr:col>4</xdr:col>
      <xdr:colOff>1105858</xdr:colOff>
      <xdr:row>13</xdr:row>
      <xdr:rowOff>8020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5183" y="14186934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1036320</xdr:colOff>
      <xdr:row>18</xdr:row>
      <xdr:rowOff>57354</xdr:rowOff>
    </xdr:from>
    <xdr:to>
      <xdr:col>2</xdr:col>
      <xdr:colOff>1313592</xdr:colOff>
      <xdr:row>19</xdr:row>
      <xdr:rowOff>40624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5120" y="15843454"/>
          <a:ext cx="277272" cy="275370"/>
        </a:xfrm>
        <a:prstGeom prst="rect">
          <a:avLst/>
        </a:prstGeom>
      </xdr:spPr>
    </xdr:pic>
    <xdr:clientData/>
  </xdr:twoCellAnchor>
  <xdr:twoCellAnchor editAs="oneCell">
    <xdr:from>
      <xdr:col>3</xdr:col>
      <xdr:colOff>1022606</xdr:colOff>
      <xdr:row>18</xdr:row>
      <xdr:rowOff>50462</xdr:rowOff>
    </xdr:from>
    <xdr:to>
      <xdr:col>3</xdr:col>
      <xdr:colOff>1295307</xdr:colOff>
      <xdr:row>19</xdr:row>
      <xdr:rowOff>31062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3006" y="15836562"/>
          <a:ext cx="272701" cy="272700"/>
        </a:xfrm>
        <a:prstGeom prst="rect">
          <a:avLst/>
        </a:prstGeom>
      </xdr:spPr>
    </xdr:pic>
    <xdr:clientData/>
  </xdr:twoCellAnchor>
  <xdr:twoCellAnchor editAs="oneCell">
    <xdr:from>
      <xdr:col>4</xdr:col>
      <xdr:colOff>885386</xdr:colOff>
      <xdr:row>18</xdr:row>
      <xdr:rowOff>68679</xdr:rowOff>
    </xdr:from>
    <xdr:to>
      <xdr:col>4</xdr:col>
      <xdr:colOff>1128061</xdr:colOff>
      <xdr:row>19</xdr:row>
      <xdr:rowOff>12165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7386" y="15854779"/>
          <a:ext cx="242675" cy="2355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1333869</xdr:colOff>
      <xdr:row>0</xdr:row>
      <xdr:rowOff>241300</xdr:rowOff>
    </xdr:from>
    <xdr:to>
      <xdr:col>4</xdr:col>
      <xdr:colOff>33388</xdr:colOff>
      <xdr:row>3</xdr:row>
      <xdr:rowOff>174244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59369" y="2413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1035326</xdr:colOff>
      <xdr:row>4</xdr:row>
      <xdr:rowOff>27609</xdr:rowOff>
    </xdr:from>
    <xdr:to>
      <xdr:col>2</xdr:col>
      <xdr:colOff>1312598</xdr:colOff>
      <xdr:row>5</xdr:row>
      <xdr:rowOff>5520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4126" y="2681909"/>
          <a:ext cx="277272" cy="270011"/>
        </a:xfrm>
        <a:prstGeom prst="rect">
          <a:avLst/>
        </a:prstGeom>
      </xdr:spPr>
    </xdr:pic>
    <xdr:clientData/>
  </xdr:twoCellAnchor>
  <xdr:twoCellAnchor editAs="oneCell">
    <xdr:from>
      <xdr:col>3</xdr:col>
      <xdr:colOff>1015818</xdr:colOff>
      <xdr:row>4</xdr:row>
      <xdr:rowOff>29187</xdr:rowOff>
    </xdr:from>
    <xdr:to>
      <xdr:col>3</xdr:col>
      <xdr:colOff>1288519</xdr:colOff>
      <xdr:row>5</xdr:row>
      <xdr:rowOff>2151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6218" y="2683487"/>
          <a:ext cx="272701" cy="265064"/>
        </a:xfrm>
        <a:prstGeom prst="rect">
          <a:avLst/>
        </a:prstGeom>
      </xdr:spPr>
    </xdr:pic>
    <xdr:clientData/>
  </xdr:twoCellAnchor>
  <xdr:twoCellAnchor editAs="oneCell">
    <xdr:from>
      <xdr:col>4</xdr:col>
      <xdr:colOff>890064</xdr:colOff>
      <xdr:row>4</xdr:row>
      <xdr:rowOff>47728</xdr:rowOff>
    </xdr:from>
    <xdr:to>
      <xdr:col>4</xdr:col>
      <xdr:colOff>1132739</xdr:colOff>
      <xdr:row>5</xdr:row>
      <xdr:rowOff>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2064" y="2702028"/>
          <a:ext cx="242675" cy="244402"/>
        </a:xfrm>
        <a:prstGeom prst="rect">
          <a:avLst/>
        </a:prstGeom>
      </xdr:spPr>
    </xdr:pic>
    <xdr:clientData/>
  </xdr:twoCellAnchor>
  <xdr:twoCellAnchor editAs="oneCell">
    <xdr:from>
      <xdr:col>2</xdr:col>
      <xdr:colOff>1061484</xdr:colOff>
      <xdr:row>7</xdr:row>
      <xdr:rowOff>47527</xdr:rowOff>
    </xdr:from>
    <xdr:to>
      <xdr:col>2</xdr:col>
      <xdr:colOff>1338756</xdr:colOff>
      <xdr:row>8</xdr:row>
      <xdr:rowOff>38598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0284" y="12772927"/>
          <a:ext cx="277272" cy="283171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1047770</xdr:colOff>
      <xdr:row>7</xdr:row>
      <xdr:rowOff>40640</xdr:rowOff>
    </xdr:from>
    <xdr:to>
      <xdr:col>3</xdr:col>
      <xdr:colOff>1320471</xdr:colOff>
      <xdr:row>8</xdr:row>
      <xdr:rowOff>23893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8170" y="12766040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902409</xdr:colOff>
      <xdr:row>7</xdr:row>
      <xdr:rowOff>67320</xdr:rowOff>
    </xdr:from>
    <xdr:to>
      <xdr:col>4</xdr:col>
      <xdr:colOff>1145084</xdr:colOff>
      <xdr:row>8</xdr:row>
      <xdr:rowOff>8328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4409" y="12792720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1046680</xdr:colOff>
      <xdr:row>12</xdr:row>
      <xdr:rowOff>44658</xdr:rowOff>
    </xdr:from>
    <xdr:to>
      <xdr:col>2</xdr:col>
      <xdr:colOff>1323952</xdr:colOff>
      <xdr:row>13</xdr:row>
      <xdr:rowOff>27309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480" y="14167058"/>
          <a:ext cx="277272" cy="274751"/>
        </a:xfrm>
        <a:prstGeom prst="rect">
          <a:avLst/>
        </a:prstGeom>
      </xdr:spPr>
    </xdr:pic>
    <xdr:clientData/>
  </xdr:twoCellAnchor>
  <xdr:twoCellAnchor editAs="oneCell">
    <xdr:from>
      <xdr:col>3</xdr:col>
      <xdr:colOff>1024826</xdr:colOff>
      <xdr:row>12</xdr:row>
      <xdr:rowOff>45996</xdr:rowOff>
    </xdr:from>
    <xdr:to>
      <xdr:col>3</xdr:col>
      <xdr:colOff>1297527</xdr:colOff>
      <xdr:row>13</xdr:row>
      <xdr:rowOff>31727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5226" y="14168396"/>
          <a:ext cx="272701" cy="277831"/>
        </a:xfrm>
        <a:prstGeom prst="rect">
          <a:avLst/>
        </a:prstGeom>
      </xdr:spPr>
    </xdr:pic>
    <xdr:clientData/>
  </xdr:twoCellAnchor>
  <xdr:twoCellAnchor editAs="oneCell">
    <xdr:from>
      <xdr:col>4</xdr:col>
      <xdr:colOff>863183</xdr:colOff>
      <xdr:row>12</xdr:row>
      <xdr:rowOff>64534</xdr:rowOff>
    </xdr:from>
    <xdr:to>
      <xdr:col>4</xdr:col>
      <xdr:colOff>1105858</xdr:colOff>
      <xdr:row>13</xdr:row>
      <xdr:rowOff>8020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5183" y="14186934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1036320</xdr:colOff>
      <xdr:row>18</xdr:row>
      <xdr:rowOff>57354</xdr:rowOff>
    </xdr:from>
    <xdr:to>
      <xdr:col>2</xdr:col>
      <xdr:colOff>1313592</xdr:colOff>
      <xdr:row>19</xdr:row>
      <xdr:rowOff>40624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5120" y="15843454"/>
          <a:ext cx="277272" cy="275370"/>
        </a:xfrm>
        <a:prstGeom prst="rect">
          <a:avLst/>
        </a:prstGeom>
      </xdr:spPr>
    </xdr:pic>
    <xdr:clientData/>
  </xdr:twoCellAnchor>
  <xdr:twoCellAnchor editAs="oneCell">
    <xdr:from>
      <xdr:col>3</xdr:col>
      <xdr:colOff>1022606</xdr:colOff>
      <xdr:row>18</xdr:row>
      <xdr:rowOff>50462</xdr:rowOff>
    </xdr:from>
    <xdr:to>
      <xdr:col>3</xdr:col>
      <xdr:colOff>1295307</xdr:colOff>
      <xdr:row>19</xdr:row>
      <xdr:rowOff>31062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3006" y="15836562"/>
          <a:ext cx="272701" cy="272700"/>
        </a:xfrm>
        <a:prstGeom prst="rect">
          <a:avLst/>
        </a:prstGeom>
      </xdr:spPr>
    </xdr:pic>
    <xdr:clientData/>
  </xdr:twoCellAnchor>
  <xdr:twoCellAnchor editAs="oneCell">
    <xdr:from>
      <xdr:col>4</xdr:col>
      <xdr:colOff>885386</xdr:colOff>
      <xdr:row>18</xdr:row>
      <xdr:rowOff>68679</xdr:rowOff>
    </xdr:from>
    <xdr:to>
      <xdr:col>4</xdr:col>
      <xdr:colOff>1128061</xdr:colOff>
      <xdr:row>19</xdr:row>
      <xdr:rowOff>12165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7386" y="15854779"/>
          <a:ext cx="242675" cy="2355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1345137</xdr:colOff>
      <xdr:row>0</xdr:row>
      <xdr:rowOff>232640</xdr:rowOff>
    </xdr:from>
    <xdr:to>
      <xdr:col>4</xdr:col>
      <xdr:colOff>44656</xdr:colOff>
      <xdr:row>3</xdr:row>
      <xdr:rowOff>165584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70637" y="23264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1066084</xdr:colOff>
      <xdr:row>4</xdr:row>
      <xdr:rowOff>28863</xdr:rowOff>
    </xdr:from>
    <xdr:to>
      <xdr:col>2</xdr:col>
      <xdr:colOff>1343356</xdr:colOff>
      <xdr:row>5</xdr:row>
      <xdr:rowOff>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8925" y="2525568"/>
          <a:ext cx="277272" cy="275812"/>
        </a:xfrm>
        <a:prstGeom prst="rect">
          <a:avLst/>
        </a:prstGeom>
      </xdr:spPr>
    </xdr:pic>
    <xdr:clientData/>
  </xdr:twoCellAnchor>
  <xdr:twoCellAnchor editAs="oneCell">
    <xdr:from>
      <xdr:col>3</xdr:col>
      <xdr:colOff>1039628</xdr:colOff>
      <xdr:row>4</xdr:row>
      <xdr:rowOff>30441</xdr:rowOff>
    </xdr:from>
    <xdr:to>
      <xdr:col>3</xdr:col>
      <xdr:colOff>1312329</xdr:colOff>
      <xdr:row>5</xdr:row>
      <xdr:rowOff>4973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3492" y="2527146"/>
          <a:ext cx="272701" cy="270865"/>
        </a:xfrm>
        <a:prstGeom prst="rect">
          <a:avLst/>
        </a:prstGeom>
      </xdr:spPr>
    </xdr:pic>
    <xdr:clientData/>
  </xdr:twoCellAnchor>
  <xdr:twoCellAnchor editAs="oneCell">
    <xdr:from>
      <xdr:col>4</xdr:col>
      <xdr:colOff>906926</xdr:colOff>
      <xdr:row>4</xdr:row>
      <xdr:rowOff>48982</xdr:rowOff>
    </xdr:from>
    <xdr:to>
      <xdr:col>4</xdr:col>
      <xdr:colOff>1149601</xdr:colOff>
      <xdr:row>5</xdr:row>
      <xdr:rowOff>1284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1812" y="2545687"/>
          <a:ext cx="242675" cy="238052"/>
        </a:xfrm>
        <a:prstGeom prst="rect">
          <a:avLst/>
        </a:prstGeom>
      </xdr:spPr>
    </xdr:pic>
    <xdr:clientData/>
  </xdr:twoCellAnchor>
  <xdr:twoCellAnchor editAs="oneCell">
    <xdr:from>
      <xdr:col>2</xdr:col>
      <xdr:colOff>1071867</xdr:colOff>
      <xdr:row>7</xdr:row>
      <xdr:rowOff>48755</xdr:rowOff>
    </xdr:from>
    <xdr:to>
      <xdr:col>2</xdr:col>
      <xdr:colOff>1349139</xdr:colOff>
      <xdr:row>8</xdr:row>
      <xdr:rowOff>41260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0109" y="12692931"/>
          <a:ext cx="277272" cy="278255"/>
        </a:xfrm>
        <a:prstGeom prst="rect">
          <a:avLst/>
        </a:prstGeom>
      </xdr:spPr>
    </xdr:pic>
    <xdr:clientData/>
  </xdr:twoCellAnchor>
  <xdr:twoCellAnchor editAs="oneCell">
    <xdr:from>
      <xdr:col>3</xdr:col>
      <xdr:colOff>1062345</xdr:colOff>
      <xdr:row>7</xdr:row>
      <xdr:rowOff>41868</xdr:rowOff>
    </xdr:from>
    <xdr:to>
      <xdr:col>3</xdr:col>
      <xdr:colOff>1335046</xdr:colOff>
      <xdr:row>8</xdr:row>
      <xdr:rowOff>25121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8279" y="12686044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893264</xdr:colOff>
      <xdr:row>7</xdr:row>
      <xdr:rowOff>69804</xdr:rowOff>
    </xdr:from>
    <xdr:to>
      <xdr:col>4</xdr:col>
      <xdr:colOff>1135939</xdr:colOff>
      <xdr:row>8</xdr:row>
      <xdr:rowOff>10812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890" y="12713980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1057063</xdr:colOff>
      <xdr:row>12</xdr:row>
      <xdr:rowOff>70296</xdr:rowOff>
    </xdr:from>
    <xdr:to>
      <xdr:col>2</xdr:col>
      <xdr:colOff>1334335</xdr:colOff>
      <xdr:row>13</xdr:row>
      <xdr:rowOff>54719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305" y="14110076"/>
          <a:ext cx="277272" cy="281268"/>
        </a:xfrm>
        <a:prstGeom prst="rect">
          <a:avLst/>
        </a:prstGeom>
      </xdr:spPr>
    </xdr:pic>
    <xdr:clientData/>
  </xdr:twoCellAnchor>
  <xdr:twoCellAnchor editAs="oneCell">
    <xdr:from>
      <xdr:col>3</xdr:col>
      <xdr:colOff>1039401</xdr:colOff>
      <xdr:row>12</xdr:row>
      <xdr:rowOff>44978</xdr:rowOff>
    </xdr:from>
    <xdr:to>
      <xdr:col>3</xdr:col>
      <xdr:colOff>1312102</xdr:colOff>
      <xdr:row>13</xdr:row>
      <xdr:rowOff>31677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5335" y="14084758"/>
          <a:ext cx="272701" cy="278799"/>
        </a:xfrm>
        <a:prstGeom prst="rect">
          <a:avLst/>
        </a:prstGeom>
      </xdr:spPr>
    </xdr:pic>
    <xdr:clientData/>
  </xdr:twoCellAnchor>
  <xdr:twoCellAnchor editAs="oneCell">
    <xdr:from>
      <xdr:col>4</xdr:col>
      <xdr:colOff>854038</xdr:colOff>
      <xdr:row>12</xdr:row>
      <xdr:rowOff>77472</xdr:rowOff>
    </xdr:from>
    <xdr:to>
      <xdr:col>4</xdr:col>
      <xdr:colOff>1096713</xdr:colOff>
      <xdr:row>13</xdr:row>
      <xdr:rowOff>20958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7664" y="14117252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1046703</xdr:colOff>
      <xdr:row>18</xdr:row>
      <xdr:rowOff>57021</xdr:rowOff>
    </xdr:from>
    <xdr:to>
      <xdr:col>2</xdr:col>
      <xdr:colOff>1323975</xdr:colOff>
      <xdr:row>19</xdr:row>
      <xdr:rowOff>27292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100-000017000000}"/>
            </a:ext>
            <a:ext uri="{147F2762-F138-4A5C-976F-8EAC2B608ADB}">
              <a16:predDERef xmlns:a16="http://schemas.microsoft.com/office/drawing/2014/main" pred="{D50B2BB9-A7B0-A643-810D-E9217FF4D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503" y="15658971"/>
          <a:ext cx="277272" cy="262371"/>
        </a:xfrm>
        <a:prstGeom prst="rect">
          <a:avLst/>
        </a:prstGeom>
      </xdr:spPr>
    </xdr:pic>
    <xdr:clientData/>
  </xdr:twoCellAnchor>
  <xdr:twoCellAnchor editAs="oneCell">
    <xdr:from>
      <xdr:col>3</xdr:col>
      <xdr:colOff>1037181</xdr:colOff>
      <xdr:row>18</xdr:row>
      <xdr:rowOff>55223</xdr:rowOff>
    </xdr:from>
    <xdr:to>
      <xdr:col>3</xdr:col>
      <xdr:colOff>1309882</xdr:colOff>
      <xdr:row>19</xdr:row>
      <xdr:rowOff>27266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3115" y="15755772"/>
          <a:ext cx="272701" cy="273668"/>
        </a:xfrm>
        <a:prstGeom prst="rect">
          <a:avLst/>
        </a:prstGeom>
      </xdr:spPr>
    </xdr:pic>
    <xdr:clientData/>
  </xdr:twoCellAnchor>
  <xdr:twoCellAnchor editAs="oneCell">
    <xdr:from>
      <xdr:col>4</xdr:col>
      <xdr:colOff>876241</xdr:colOff>
      <xdr:row>18</xdr:row>
      <xdr:rowOff>73440</xdr:rowOff>
    </xdr:from>
    <xdr:to>
      <xdr:col>4</xdr:col>
      <xdr:colOff>1118916</xdr:colOff>
      <xdr:row>19</xdr:row>
      <xdr:rowOff>15194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9867" y="15773989"/>
          <a:ext cx="242675" cy="2338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1357837</xdr:colOff>
      <xdr:row>0</xdr:row>
      <xdr:rowOff>219940</xdr:rowOff>
    </xdr:from>
    <xdr:to>
      <xdr:col>4</xdr:col>
      <xdr:colOff>57356</xdr:colOff>
      <xdr:row>3</xdr:row>
      <xdr:rowOff>152884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83337" y="21994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1066084</xdr:colOff>
      <xdr:row>4</xdr:row>
      <xdr:rowOff>28863</xdr:rowOff>
    </xdr:from>
    <xdr:to>
      <xdr:col>2</xdr:col>
      <xdr:colOff>1343356</xdr:colOff>
      <xdr:row>5</xdr:row>
      <xdr:rowOff>1607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884" y="2518063"/>
          <a:ext cx="277272" cy="264844"/>
        </a:xfrm>
        <a:prstGeom prst="rect">
          <a:avLst/>
        </a:prstGeom>
      </xdr:spPr>
    </xdr:pic>
    <xdr:clientData/>
  </xdr:twoCellAnchor>
  <xdr:twoCellAnchor editAs="oneCell">
    <xdr:from>
      <xdr:col>3</xdr:col>
      <xdr:colOff>1039628</xdr:colOff>
      <xdr:row>4</xdr:row>
      <xdr:rowOff>30441</xdr:rowOff>
    </xdr:from>
    <xdr:to>
      <xdr:col>3</xdr:col>
      <xdr:colOff>1312329</xdr:colOff>
      <xdr:row>5</xdr:row>
      <xdr:rowOff>4973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028" y="2519641"/>
          <a:ext cx="272701" cy="266632"/>
        </a:xfrm>
        <a:prstGeom prst="rect">
          <a:avLst/>
        </a:prstGeom>
      </xdr:spPr>
    </xdr:pic>
    <xdr:clientData/>
  </xdr:twoCellAnchor>
  <xdr:twoCellAnchor editAs="oneCell">
    <xdr:from>
      <xdr:col>4</xdr:col>
      <xdr:colOff>906926</xdr:colOff>
      <xdr:row>4</xdr:row>
      <xdr:rowOff>48982</xdr:rowOff>
    </xdr:from>
    <xdr:to>
      <xdr:col>4</xdr:col>
      <xdr:colOff>1149601</xdr:colOff>
      <xdr:row>5</xdr:row>
      <xdr:rowOff>1284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8926" y="2538182"/>
          <a:ext cx="242675" cy="244402"/>
        </a:xfrm>
        <a:prstGeom prst="rect">
          <a:avLst/>
        </a:prstGeom>
      </xdr:spPr>
    </xdr:pic>
    <xdr:clientData/>
  </xdr:twoCellAnchor>
  <xdr:twoCellAnchor editAs="oneCell">
    <xdr:from>
      <xdr:col>2</xdr:col>
      <xdr:colOff>1071867</xdr:colOff>
      <xdr:row>7</xdr:row>
      <xdr:rowOff>48755</xdr:rowOff>
    </xdr:from>
    <xdr:to>
      <xdr:col>2</xdr:col>
      <xdr:colOff>1349139</xdr:colOff>
      <xdr:row>8</xdr:row>
      <xdr:rowOff>41260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0667" y="12609055"/>
          <a:ext cx="277272" cy="284605"/>
        </a:xfrm>
        <a:prstGeom prst="rect">
          <a:avLst/>
        </a:prstGeom>
      </xdr:spPr>
    </xdr:pic>
    <xdr:clientData/>
  </xdr:twoCellAnchor>
  <xdr:twoCellAnchor editAs="oneCell">
    <xdr:from>
      <xdr:col>3</xdr:col>
      <xdr:colOff>1062345</xdr:colOff>
      <xdr:row>7</xdr:row>
      <xdr:rowOff>41868</xdr:rowOff>
    </xdr:from>
    <xdr:to>
      <xdr:col>3</xdr:col>
      <xdr:colOff>1335046</xdr:colOff>
      <xdr:row>8</xdr:row>
      <xdr:rowOff>25121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2745" y="12602168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893264</xdr:colOff>
      <xdr:row>7</xdr:row>
      <xdr:rowOff>69804</xdr:rowOff>
    </xdr:from>
    <xdr:to>
      <xdr:col>4</xdr:col>
      <xdr:colOff>1135939</xdr:colOff>
      <xdr:row>8</xdr:row>
      <xdr:rowOff>10812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5264" y="126301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1057063</xdr:colOff>
      <xdr:row>12</xdr:row>
      <xdr:rowOff>70296</xdr:rowOff>
    </xdr:from>
    <xdr:to>
      <xdr:col>2</xdr:col>
      <xdr:colOff>1334335</xdr:colOff>
      <xdr:row>13</xdr:row>
      <xdr:rowOff>54719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863" y="14027596"/>
          <a:ext cx="277272" cy="276523"/>
        </a:xfrm>
        <a:prstGeom prst="rect">
          <a:avLst/>
        </a:prstGeom>
      </xdr:spPr>
    </xdr:pic>
    <xdr:clientData/>
  </xdr:twoCellAnchor>
  <xdr:twoCellAnchor editAs="oneCell">
    <xdr:from>
      <xdr:col>3</xdr:col>
      <xdr:colOff>1039401</xdr:colOff>
      <xdr:row>12</xdr:row>
      <xdr:rowOff>44978</xdr:rowOff>
    </xdr:from>
    <xdr:to>
      <xdr:col>3</xdr:col>
      <xdr:colOff>1312102</xdr:colOff>
      <xdr:row>13</xdr:row>
      <xdr:rowOff>31677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9801" y="14002278"/>
          <a:ext cx="272701" cy="278799"/>
        </a:xfrm>
        <a:prstGeom prst="rect">
          <a:avLst/>
        </a:prstGeom>
      </xdr:spPr>
    </xdr:pic>
    <xdr:clientData/>
  </xdr:twoCellAnchor>
  <xdr:twoCellAnchor editAs="oneCell">
    <xdr:from>
      <xdr:col>4</xdr:col>
      <xdr:colOff>854038</xdr:colOff>
      <xdr:row>12</xdr:row>
      <xdr:rowOff>77472</xdr:rowOff>
    </xdr:from>
    <xdr:to>
      <xdr:col>4</xdr:col>
      <xdr:colOff>1096713</xdr:colOff>
      <xdr:row>13</xdr:row>
      <xdr:rowOff>20958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26038" y="14034772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1046703</xdr:colOff>
      <xdr:row>18</xdr:row>
      <xdr:rowOff>57021</xdr:rowOff>
    </xdr:from>
    <xdr:to>
      <xdr:col>2</xdr:col>
      <xdr:colOff>1323975</xdr:colOff>
      <xdr:row>19</xdr:row>
      <xdr:rowOff>27292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200-000016000000}"/>
            </a:ext>
            <a:ext uri="{147F2762-F138-4A5C-976F-8EAC2B608ADB}">
              <a16:predDERef xmlns:a16="http://schemas.microsoft.com/office/drawing/2014/main" pred="{D50B2BB9-A7B0-A643-810D-E9217FF4D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503" y="15678021"/>
          <a:ext cx="277272" cy="262371"/>
        </a:xfrm>
        <a:prstGeom prst="rect">
          <a:avLst/>
        </a:prstGeom>
      </xdr:spPr>
    </xdr:pic>
    <xdr:clientData/>
  </xdr:twoCellAnchor>
  <xdr:twoCellAnchor editAs="oneCell">
    <xdr:from>
      <xdr:col>3</xdr:col>
      <xdr:colOff>1037181</xdr:colOff>
      <xdr:row>18</xdr:row>
      <xdr:rowOff>55223</xdr:rowOff>
    </xdr:from>
    <xdr:to>
      <xdr:col>3</xdr:col>
      <xdr:colOff>1309882</xdr:colOff>
      <xdr:row>19</xdr:row>
      <xdr:rowOff>27266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7581" y="15676223"/>
          <a:ext cx="272701" cy="264143"/>
        </a:xfrm>
        <a:prstGeom prst="rect">
          <a:avLst/>
        </a:prstGeom>
      </xdr:spPr>
    </xdr:pic>
    <xdr:clientData/>
  </xdr:twoCellAnchor>
  <xdr:twoCellAnchor editAs="oneCell">
    <xdr:from>
      <xdr:col>4</xdr:col>
      <xdr:colOff>876241</xdr:colOff>
      <xdr:row>18</xdr:row>
      <xdr:rowOff>73440</xdr:rowOff>
    </xdr:from>
    <xdr:to>
      <xdr:col>4</xdr:col>
      <xdr:colOff>1118916</xdr:colOff>
      <xdr:row>19</xdr:row>
      <xdr:rowOff>15194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48241" y="15694440"/>
          <a:ext cx="242675" cy="2338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1345137</xdr:colOff>
      <xdr:row>0</xdr:row>
      <xdr:rowOff>245340</xdr:rowOff>
    </xdr:from>
    <xdr:to>
      <xdr:col>4</xdr:col>
      <xdr:colOff>44656</xdr:colOff>
      <xdr:row>3</xdr:row>
      <xdr:rowOff>178284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70637" y="24534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1066084</xdr:colOff>
      <xdr:row>4</xdr:row>
      <xdr:rowOff>28863</xdr:rowOff>
    </xdr:from>
    <xdr:to>
      <xdr:col>2</xdr:col>
      <xdr:colOff>1343356</xdr:colOff>
      <xdr:row>5</xdr:row>
      <xdr:rowOff>1607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884" y="2518063"/>
          <a:ext cx="277272" cy="264844"/>
        </a:xfrm>
        <a:prstGeom prst="rect">
          <a:avLst/>
        </a:prstGeom>
      </xdr:spPr>
    </xdr:pic>
    <xdr:clientData/>
  </xdr:twoCellAnchor>
  <xdr:twoCellAnchor editAs="oneCell">
    <xdr:from>
      <xdr:col>3</xdr:col>
      <xdr:colOff>1039628</xdr:colOff>
      <xdr:row>4</xdr:row>
      <xdr:rowOff>30441</xdr:rowOff>
    </xdr:from>
    <xdr:to>
      <xdr:col>3</xdr:col>
      <xdr:colOff>1312329</xdr:colOff>
      <xdr:row>5</xdr:row>
      <xdr:rowOff>4973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028" y="2519641"/>
          <a:ext cx="272701" cy="266632"/>
        </a:xfrm>
        <a:prstGeom prst="rect">
          <a:avLst/>
        </a:prstGeom>
      </xdr:spPr>
    </xdr:pic>
    <xdr:clientData/>
  </xdr:twoCellAnchor>
  <xdr:twoCellAnchor editAs="oneCell">
    <xdr:from>
      <xdr:col>4</xdr:col>
      <xdr:colOff>906926</xdr:colOff>
      <xdr:row>4</xdr:row>
      <xdr:rowOff>48982</xdr:rowOff>
    </xdr:from>
    <xdr:to>
      <xdr:col>4</xdr:col>
      <xdr:colOff>1149601</xdr:colOff>
      <xdr:row>5</xdr:row>
      <xdr:rowOff>1284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8926" y="2538182"/>
          <a:ext cx="242675" cy="244402"/>
        </a:xfrm>
        <a:prstGeom prst="rect">
          <a:avLst/>
        </a:prstGeom>
      </xdr:spPr>
    </xdr:pic>
    <xdr:clientData/>
  </xdr:twoCellAnchor>
  <xdr:twoCellAnchor editAs="oneCell">
    <xdr:from>
      <xdr:col>2</xdr:col>
      <xdr:colOff>1071867</xdr:colOff>
      <xdr:row>7</xdr:row>
      <xdr:rowOff>48755</xdr:rowOff>
    </xdr:from>
    <xdr:to>
      <xdr:col>2</xdr:col>
      <xdr:colOff>1349139</xdr:colOff>
      <xdr:row>8</xdr:row>
      <xdr:rowOff>41260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0667" y="12609055"/>
          <a:ext cx="277272" cy="284605"/>
        </a:xfrm>
        <a:prstGeom prst="rect">
          <a:avLst/>
        </a:prstGeom>
      </xdr:spPr>
    </xdr:pic>
    <xdr:clientData/>
  </xdr:twoCellAnchor>
  <xdr:twoCellAnchor editAs="oneCell">
    <xdr:from>
      <xdr:col>3</xdr:col>
      <xdr:colOff>1062345</xdr:colOff>
      <xdr:row>7</xdr:row>
      <xdr:rowOff>41868</xdr:rowOff>
    </xdr:from>
    <xdr:to>
      <xdr:col>3</xdr:col>
      <xdr:colOff>1335046</xdr:colOff>
      <xdr:row>8</xdr:row>
      <xdr:rowOff>25121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2745" y="12602168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893264</xdr:colOff>
      <xdr:row>7</xdr:row>
      <xdr:rowOff>69804</xdr:rowOff>
    </xdr:from>
    <xdr:to>
      <xdr:col>4</xdr:col>
      <xdr:colOff>1135939</xdr:colOff>
      <xdr:row>8</xdr:row>
      <xdr:rowOff>10812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5264" y="126301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1057063</xdr:colOff>
      <xdr:row>12</xdr:row>
      <xdr:rowOff>70296</xdr:rowOff>
    </xdr:from>
    <xdr:to>
      <xdr:col>2</xdr:col>
      <xdr:colOff>1334335</xdr:colOff>
      <xdr:row>13</xdr:row>
      <xdr:rowOff>54719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863" y="14027596"/>
          <a:ext cx="277272" cy="276523"/>
        </a:xfrm>
        <a:prstGeom prst="rect">
          <a:avLst/>
        </a:prstGeom>
      </xdr:spPr>
    </xdr:pic>
    <xdr:clientData/>
  </xdr:twoCellAnchor>
  <xdr:twoCellAnchor editAs="oneCell">
    <xdr:from>
      <xdr:col>3</xdr:col>
      <xdr:colOff>1039401</xdr:colOff>
      <xdr:row>12</xdr:row>
      <xdr:rowOff>44978</xdr:rowOff>
    </xdr:from>
    <xdr:to>
      <xdr:col>3</xdr:col>
      <xdr:colOff>1312102</xdr:colOff>
      <xdr:row>13</xdr:row>
      <xdr:rowOff>31677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9801" y="14002278"/>
          <a:ext cx="272701" cy="278799"/>
        </a:xfrm>
        <a:prstGeom prst="rect">
          <a:avLst/>
        </a:prstGeom>
      </xdr:spPr>
    </xdr:pic>
    <xdr:clientData/>
  </xdr:twoCellAnchor>
  <xdr:twoCellAnchor editAs="oneCell">
    <xdr:from>
      <xdr:col>4</xdr:col>
      <xdr:colOff>854038</xdr:colOff>
      <xdr:row>12</xdr:row>
      <xdr:rowOff>77472</xdr:rowOff>
    </xdr:from>
    <xdr:to>
      <xdr:col>4</xdr:col>
      <xdr:colOff>1096713</xdr:colOff>
      <xdr:row>13</xdr:row>
      <xdr:rowOff>20958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26038" y="14034772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1046703</xdr:colOff>
      <xdr:row>18</xdr:row>
      <xdr:rowOff>57021</xdr:rowOff>
    </xdr:from>
    <xdr:to>
      <xdr:col>2</xdr:col>
      <xdr:colOff>1323975</xdr:colOff>
      <xdr:row>19</xdr:row>
      <xdr:rowOff>27292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300-000016000000}"/>
            </a:ext>
            <a:ext uri="{147F2762-F138-4A5C-976F-8EAC2B608ADB}">
              <a16:predDERef xmlns:a16="http://schemas.microsoft.com/office/drawing/2014/main" pred="{D50B2BB9-A7B0-A643-810D-E9217FF4D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503" y="15678021"/>
          <a:ext cx="277272" cy="262371"/>
        </a:xfrm>
        <a:prstGeom prst="rect">
          <a:avLst/>
        </a:prstGeom>
      </xdr:spPr>
    </xdr:pic>
    <xdr:clientData/>
  </xdr:twoCellAnchor>
  <xdr:twoCellAnchor editAs="oneCell">
    <xdr:from>
      <xdr:col>3</xdr:col>
      <xdr:colOff>1037181</xdr:colOff>
      <xdr:row>18</xdr:row>
      <xdr:rowOff>55223</xdr:rowOff>
    </xdr:from>
    <xdr:to>
      <xdr:col>3</xdr:col>
      <xdr:colOff>1309882</xdr:colOff>
      <xdr:row>19</xdr:row>
      <xdr:rowOff>27266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7581" y="15676223"/>
          <a:ext cx="272701" cy="264143"/>
        </a:xfrm>
        <a:prstGeom prst="rect">
          <a:avLst/>
        </a:prstGeom>
      </xdr:spPr>
    </xdr:pic>
    <xdr:clientData/>
  </xdr:twoCellAnchor>
  <xdr:twoCellAnchor editAs="oneCell">
    <xdr:from>
      <xdr:col>4</xdr:col>
      <xdr:colOff>876241</xdr:colOff>
      <xdr:row>18</xdr:row>
      <xdr:rowOff>73440</xdr:rowOff>
    </xdr:from>
    <xdr:to>
      <xdr:col>4</xdr:col>
      <xdr:colOff>1118916</xdr:colOff>
      <xdr:row>19</xdr:row>
      <xdr:rowOff>15194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48241" y="15694440"/>
          <a:ext cx="242675" cy="233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1356362</xdr:colOff>
      <xdr:row>0</xdr:row>
      <xdr:rowOff>268436</xdr:rowOff>
    </xdr:from>
    <xdr:to>
      <xdr:col>4</xdr:col>
      <xdr:colOff>56654</xdr:colOff>
      <xdr:row>3</xdr:row>
      <xdr:rowOff>207163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94022" y="268436"/>
          <a:ext cx="3266887" cy="2523762"/>
        </a:xfrm>
        <a:prstGeom prst="rect">
          <a:avLst/>
        </a:prstGeom>
      </xdr:spPr>
    </xdr:pic>
    <xdr:clientData/>
  </xdr:twoCellAnchor>
  <xdr:twoCellAnchor editAs="oneCell">
    <xdr:from>
      <xdr:col>2</xdr:col>
      <xdr:colOff>1027810</xdr:colOff>
      <xdr:row>4</xdr:row>
      <xdr:rowOff>31620</xdr:rowOff>
    </xdr:from>
    <xdr:to>
      <xdr:col>2</xdr:col>
      <xdr:colOff>1305082</xdr:colOff>
      <xdr:row>5</xdr:row>
      <xdr:rowOff>11505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6610" y="2406520"/>
          <a:ext cx="277272" cy="271985"/>
        </a:xfrm>
        <a:prstGeom prst="rect">
          <a:avLst/>
        </a:prstGeom>
      </xdr:spPr>
    </xdr:pic>
    <xdr:clientData/>
  </xdr:twoCellAnchor>
  <xdr:twoCellAnchor editAs="oneCell">
    <xdr:from>
      <xdr:col>3</xdr:col>
      <xdr:colOff>1004359</xdr:colOff>
      <xdr:row>4</xdr:row>
      <xdr:rowOff>33198</xdr:rowOff>
    </xdr:from>
    <xdr:to>
      <xdr:col>3</xdr:col>
      <xdr:colOff>1277060</xdr:colOff>
      <xdr:row>5</xdr:row>
      <xdr:rowOff>8136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759" y="2408098"/>
          <a:ext cx="272701" cy="267038"/>
        </a:xfrm>
        <a:prstGeom prst="rect">
          <a:avLst/>
        </a:prstGeom>
      </xdr:spPr>
    </xdr:pic>
    <xdr:clientData/>
  </xdr:twoCellAnchor>
  <xdr:twoCellAnchor editAs="oneCell">
    <xdr:from>
      <xdr:col>4</xdr:col>
      <xdr:colOff>820618</xdr:colOff>
      <xdr:row>4</xdr:row>
      <xdr:rowOff>24718</xdr:rowOff>
    </xdr:from>
    <xdr:to>
      <xdr:col>4</xdr:col>
      <xdr:colOff>1063293</xdr:colOff>
      <xdr:row>4</xdr:row>
      <xdr:rowOff>256323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4873" y="3195214"/>
          <a:ext cx="242675" cy="231605"/>
        </a:xfrm>
        <a:prstGeom prst="rect">
          <a:avLst/>
        </a:prstGeom>
      </xdr:spPr>
    </xdr:pic>
    <xdr:clientData/>
  </xdr:twoCellAnchor>
  <xdr:twoCellAnchor editAs="oneCell">
    <xdr:from>
      <xdr:col>2</xdr:col>
      <xdr:colOff>1040239</xdr:colOff>
      <xdr:row>7</xdr:row>
      <xdr:rowOff>21658</xdr:rowOff>
    </xdr:from>
    <xdr:to>
      <xdr:col>2</xdr:col>
      <xdr:colOff>1317511</xdr:colOff>
      <xdr:row>8</xdr:row>
      <xdr:rowOff>11663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  <a:ext uri="{147F2762-F138-4A5C-976F-8EAC2B608ADB}">
              <a16:predDERef xmlns:a16="http://schemas.microsoft.com/office/drawing/2014/main" pred="{EC0D7159-2F91-4A41-95B2-7D1C5114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6338" y="4200949"/>
          <a:ext cx="277272" cy="278231"/>
        </a:xfrm>
        <a:prstGeom prst="rect">
          <a:avLst/>
        </a:prstGeom>
      </xdr:spPr>
    </xdr:pic>
    <xdr:clientData/>
  </xdr:twoCellAnchor>
  <xdr:twoCellAnchor editAs="oneCell">
    <xdr:from>
      <xdr:col>3</xdr:col>
      <xdr:colOff>1005665</xdr:colOff>
      <xdr:row>7</xdr:row>
      <xdr:rowOff>14771</xdr:rowOff>
    </xdr:from>
    <xdr:to>
      <xdr:col>3</xdr:col>
      <xdr:colOff>1278366</xdr:colOff>
      <xdr:row>7</xdr:row>
      <xdr:rowOff>284993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0842" y="4194062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867501</xdr:colOff>
      <xdr:row>7</xdr:row>
      <xdr:rowOff>42318</xdr:rowOff>
    </xdr:from>
    <xdr:to>
      <xdr:col>4</xdr:col>
      <xdr:colOff>1110176</xdr:colOff>
      <xdr:row>7</xdr:row>
      <xdr:rowOff>275426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1756" y="422160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1058518</xdr:colOff>
      <xdr:row>12</xdr:row>
      <xdr:rowOff>47235</xdr:rowOff>
    </xdr:from>
    <xdr:to>
      <xdr:col>2</xdr:col>
      <xdr:colOff>1335790</xdr:colOff>
      <xdr:row>13</xdr:row>
      <xdr:rowOff>27827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  <a:ext uri="{147F2762-F138-4A5C-976F-8EAC2B608ADB}">
              <a16:predDERef xmlns:a16="http://schemas.microsoft.com/office/drawing/2014/main" pred="{C3D08016-B270-F44A-89EB-EBB500D3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7318" y="13636235"/>
          <a:ext cx="277272" cy="268819"/>
        </a:xfrm>
        <a:prstGeom prst="rect">
          <a:avLst/>
        </a:prstGeom>
      </xdr:spPr>
    </xdr:pic>
    <xdr:clientData/>
  </xdr:twoCellAnchor>
  <xdr:twoCellAnchor editAs="oneCell">
    <xdr:from>
      <xdr:col>3</xdr:col>
      <xdr:colOff>1023426</xdr:colOff>
      <xdr:row>12</xdr:row>
      <xdr:rowOff>24838</xdr:rowOff>
    </xdr:from>
    <xdr:to>
      <xdr:col>3</xdr:col>
      <xdr:colOff>1296127</xdr:colOff>
      <xdr:row>13</xdr:row>
      <xdr:rowOff>9896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8603" y="5717320"/>
          <a:ext cx="272701" cy="273285"/>
        </a:xfrm>
        <a:prstGeom prst="rect">
          <a:avLst/>
        </a:prstGeom>
      </xdr:spPr>
    </xdr:pic>
    <xdr:clientData/>
  </xdr:twoCellAnchor>
  <xdr:twoCellAnchor editAs="oneCell">
    <xdr:from>
      <xdr:col>4</xdr:col>
      <xdr:colOff>858240</xdr:colOff>
      <xdr:row>12</xdr:row>
      <xdr:rowOff>25362</xdr:rowOff>
    </xdr:from>
    <xdr:to>
      <xdr:col>4</xdr:col>
      <xdr:colOff>1100915</xdr:colOff>
      <xdr:row>12</xdr:row>
      <xdr:rowOff>258470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2495" y="571784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1041400</xdr:colOff>
      <xdr:row>18</xdr:row>
      <xdr:rowOff>26807</xdr:rowOff>
    </xdr:from>
    <xdr:to>
      <xdr:col>2</xdr:col>
      <xdr:colOff>1318672</xdr:colOff>
      <xdr:row>19</xdr:row>
      <xdr:rowOff>14141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  <a:ext uri="{147F2762-F138-4A5C-976F-8EAC2B608ADB}">
              <a16:predDERef xmlns:a16="http://schemas.microsoft.com/office/drawing/2014/main" pred="{51C60589-4680-4041-B4B5-E681CF01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7499" y="7538722"/>
          <a:ext cx="277272" cy="275561"/>
        </a:xfrm>
        <a:prstGeom prst="rect">
          <a:avLst/>
        </a:prstGeom>
      </xdr:spPr>
    </xdr:pic>
    <xdr:clientData/>
  </xdr:twoCellAnchor>
  <xdr:twoCellAnchor editAs="oneCell">
    <xdr:from>
      <xdr:col>3</xdr:col>
      <xdr:colOff>1005790</xdr:colOff>
      <xdr:row>18</xdr:row>
      <xdr:rowOff>19916</xdr:rowOff>
    </xdr:from>
    <xdr:to>
      <xdr:col>3</xdr:col>
      <xdr:colOff>1278491</xdr:colOff>
      <xdr:row>19</xdr:row>
      <xdr:rowOff>11324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0967" y="7531831"/>
          <a:ext cx="272701" cy="279635"/>
        </a:xfrm>
        <a:prstGeom prst="rect">
          <a:avLst/>
        </a:prstGeom>
      </xdr:spPr>
    </xdr:pic>
    <xdr:clientData/>
  </xdr:twoCellAnchor>
  <xdr:twoCellAnchor editAs="oneCell">
    <xdr:from>
      <xdr:col>4</xdr:col>
      <xdr:colOff>849612</xdr:colOff>
      <xdr:row>18</xdr:row>
      <xdr:rowOff>29991</xdr:rowOff>
    </xdr:from>
    <xdr:to>
      <xdr:col>4</xdr:col>
      <xdr:colOff>1092287</xdr:colOff>
      <xdr:row>18</xdr:row>
      <xdr:rowOff>263100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  <a:ext uri="{147F2762-F138-4A5C-976F-8EAC2B608ADB}">
              <a16:predDERef xmlns:a16="http://schemas.microsoft.com/office/drawing/2014/main" pred="{622DF61C-E87B-E548-9A5A-130B978A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3867" y="7541906"/>
          <a:ext cx="242675" cy="23310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1332437</xdr:colOff>
      <xdr:row>0</xdr:row>
      <xdr:rowOff>207240</xdr:rowOff>
    </xdr:from>
    <xdr:to>
      <xdr:col>4</xdr:col>
      <xdr:colOff>31956</xdr:colOff>
      <xdr:row>3</xdr:row>
      <xdr:rowOff>140184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57937" y="20724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1066084</xdr:colOff>
      <xdr:row>4</xdr:row>
      <xdr:rowOff>28863</xdr:rowOff>
    </xdr:from>
    <xdr:to>
      <xdr:col>2</xdr:col>
      <xdr:colOff>1343356</xdr:colOff>
      <xdr:row>5</xdr:row>
      <xdr:rowOff>1607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884" y="2518063"/>
          <a:ext cx="277272" cy="264844"/>
        </a:xfrm>
        <a:prstGeom prst="rect">
          <a:avLst/>
        </a:prstGeom>
      </xdr:spPr>
    </xdr:pic>
    <xdr:clientData/>
  </xdr:twoCellAnchor>
  <xdr:twoCellAnchor editAs="oneCell">
    <xdr:from>
      <xdr:col>3</xdr:col>
      <xdr:colOff>1039628</xdr:colOff>
      <xdr:row>4</xdr:row>
      <xdr:rowOff>30441</xdr:rowOff>
    </xdr:from>
    <xdr:to>
      <xdr:col>3</xdr:col>
      <xdr:colOff>1312329</xdr:colOff>
      <xdr:row>5</xdr:row>
      <xdr:rowOff>4973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028" y="2519641"/>
          <a:ext cx="272701" cy="266632"/>
        </a:xfrm>
        <a:prstGeom prst="rect">
          <a:avLst/>
        </a:prstGeom>
      </xdr:spPr>
    </xdr:pic>
    <xdr:clientData/>
  </xdr:twoCellAnchor>
  <xdr:twoCellAnchor editAs="oneCell">
    <xdr:from>
      <xdr:col>4</xdr:col>
      <xdr:colOff>906926</xdr:colOff>
      <xdr:row>4</xdr:row>
      <xdr:rowOff>48982</xdr:rowOff>
    </xdr:from>
    <xdr:to>
      <xdr:col>4</xdr:col>
      <xdr:colOff>1149601</xdr:colOff>
      <xdr:row>5</xdr:row>
      <xdr:rowOff>1284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8926" y="2538182"/>
          <a:ext cx="242675" cy="244402"/>
        </a:xfrm>
        <a:prstGeom prst="rect">
          <a:avLst/>
        </a:prstGeom>
      </xdr:spPr>
    </xdr:pic>
    <xdr:clientData/>
  </xdr:twoCellAnchor>
  <xdr:twoCellAnchor editAs="oneCell">
    <xdr:from>
      <xdr:col>2</xdr:col>
      <xdr:colOff>1071867</xdr:colOff>
      <xdr:row>7</xdr:row>
      <xdr:rowOff>48755</xdr:rowOff>
    </xdr:from>
    <xdr:to>
      <xdr:col>2</xdr:col>
      <xdr:colOff>1349139</xdr:colOff>
      <xdr:row>8</xdr:row>
      <xdr:rowOff>41260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0667" y="12609055"/>
          <a:ext cx="277272" cy="284605"/>
        </a:xfrm>
        <a:prstGeom prst="rect">
          <a:avLst/>
        </a:prstGeom>
      </xdr:spPr>
    </xdr:pic>
    <xdr:clientData/>
  </xdr:twoCellAnchor>
  <xdr:twoCellAnchor editAs="oneCell">
    <xdr:from>
      <xdr:col>3</xdr:col>
      <xdr:colOff>1062345</xdr:colOff>
      <xdr:row>7</xdr:row>
      <xdr:rowOff>41868</xdr:rowOff>
    </xdr:from>
    <xdr:to>
      <xdr:col>3</xdr:col>
      <xdr:colOff>1335046</xdr:colOff>
      <xdr:row>8</xdr:row>
      <xdr:rowOff>25121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2745" y="12602168"/>
          <a:ext cx="272701" cy="275353"/>
        </a:xfrm>
        <a:prstGeom prst="rect">
          <a:avLst/>
        </a:prstGeom>
      </xdr:spPr>
    </xdr:pic>
    <xdr:clientData/>
  </xdr:twoCellAnchor>
  <xdr:twoCellAnchor editAs="oneCell">
    <xdr:from>
      <xdr:col>4</xdr:col>
      <xdr:colOff>893264</xdr:colOff>
      <xdr:row>7</xdr:row>
      <xdr:rowOff>69804</xdr:rowOff>
    </xdr:from>
    <xdr:to>
      <xdr:col>4</xdr:col>
      <xdr:colOff>1135939</xdr:colOff>
      <xdr:row>8</xdr:row>
      <xdr:rowOff>10812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5264" y="126301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1057063</xdr:colOff>
      <xdr:row>12</xdr:row>
      <xdr:rowOff>70296</xdr:rowOff>
    </xdr:from>
    <xdr:to>
      <xdr:col>2</xdr:col>
      <xdr:colOff>1334335</xdr:colOff>
      <xdr:row>13</xdr:row>
      <xdr:rowOff>54719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863" y="14027596"/>
          <a:ext cx="277272" cy="276523"/>
        </a:xfrm>
        <a:prstGeom prst="rect">
          <a:avLst/>
        </a:prstGeom>
      </xdr:spPr>
    </xdr:pic>
    <xdr:clientData/>
  </xdr:twoCellAnchor>
  <xdr:twoCellAnchor editAs="oneCell">
    <xdr:from>
      <xdr:col>3</xdr:col>
      <xdr:colOff>1039401</xdr:colOff>
      <xdr:row>12</xdr:row>
      <xdr:rowOff>44978</xdr:rowOff>
    </xdr:from>
    <xdr:to>
      <xdr:col>3</xdr:col>
      <xdr:colOff>1312102</xdr:colOff>
      <xdr:row>13</xdr:row>
      <xdr:rowOff>31677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9801" y="14002278"/>
          <a:ext cx="272701" cy="278799"/>
        </a:xfrm>
        <a:prstGeom prst="rect">
          <a:avLst/>
        </a:prstGeom>
      </xdr:spPr>
    </xdr:pic>
    <xdr:clientData/>
  </xdr:twoCellAnchor>
  <xdr:twoCellAnchor editAs="oneCell">
    <xdr:from>
      <xdr:col>4</xdr:col>
      <xdr:colOff>854038</xdr:colOff>
      <xdr:row>12</xdr:row>
      <xdr:rowOff>77472</xdr:rowOff>
    </xdr:from>
    <xdr:to>
      <xdr:col>4</xdr:col>
      <xdr:colOff>1096713</xdr:colOff>
      <xdr:row>13</xdr:row>
      <xdr:rowOff>20958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26038" y="14034772"/>
          <a:ext cx="242675" cy="235586"/>
        </a:xfrm>
        <a:prstGeom prst="rect">
          <a:avLst/>
        </a:prstGeom>
      </xdr:spPr>
    </xdr:pic>
    <xdr:clientData/>
  </xdr:twoCellAnchor>
  <xdr:twoCellAnchor editAs="oneCell">
    <xdr:from>
      <xdr:col>2</xdr:col>
      <xdr:colOff>1046703</xdr:colOff>
      <xdr:row>18</xdr:row>
      <xdr:rowOff>57021</xdr:rowOff>
    </xdr:from>
    <xdr:to>
      <xdr:col>2</xdr:col>
      <xdr:colOff>1323975</xdr:colOff>
      <xdr:row>19</xdr:row>
      <xdr:rowOff>27292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400-000016000000}"/>
            </a:ext>
            <a:ext uri="{147F2762-F138-4A5C-976F-8EAC2B608ADB}">
              <a16:predDERef xmlns:a16="http://schemas.microsoft.com/office/drawing/2014/main" pred="{D50B2BB9-A7B0-A643-810D-E9217FF4D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5503" y="15678021"/>
          <a:ext cx="277272" cy="262371"/>
        </a:xfrm>
        <a:prstGeom prst="rect">
          <a:avLst/>
        </a:prstGeom>
      </xdr:spPr>
    </xdr:pic>
    <xdr:clientData/>
  </xdr:twoCellAnchor>
  <xdr:twoCellAnchor editAs="oneCell">
    <xdr:from>
      <xdr:col>3</xdr:col>
      <xdr:colOff>1037181</xdr:colOff>
      <xdr:row>18</xdr:row>
      <xdr:rowOff>55223</xdr:rowOff>
    </xdr:from>
    <xdr:to>
      <xdr:col>3</xdr:col>
      <xdr:colOff>1309882</xdr:colOff>
      <xdr:row>19</xdr:row>
      <xdr:rowOff>27266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7581" y="15676223"/>
          <a:ext cx="272701" cy="264143"/>
        </a:xfrm>
        <a:prstGeom prst="rect">
          <a:avLst/>
        </a:prstGeom>
      </xdr:spPr>
    </xdr:pic>
    <xdr:clientData/>
  </xdr:twoCellAnchor>
  <xdr:twoCellAnchor editAs="oneCell">
    <xdr:from>
      <xdr:col>4</xdr:col>
      <xdr:colOff>876241</xdr:colOff>
      <xdr:row>18</xdr:row>
      <xdr:rowOff>73440</xdr:rowOff>
    </xdr:from>
    <xdr:to>
      <xdr:col>4</xdr:col>
      <xdr:colOff>1118916</xdr:colOff>
      <xdr:row>19</xdr:row>
      <xdr:rowOff>15194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48241" y="15694440"/>
          <a:ext cx="242675" cy="2338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1348023</xdr:colOff>
      <xdr:row>0</xdr:row>
      <xdr:rowOff>254000</xdr:rowOff>
    </xdr:from>
    <xdr:to>
      <xdr:col>4</xdr:col>
      <xdr:colOff>47542</xdr:colOff>
      <xdr:row>3</xdr:row>
      <xdr:rowOff>186944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73523" y="2540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1007381</xdr:colOff>
      <xdr:row>4</xdr:row>
      <xdr:rowOff>39931</xdr:rowOff>
    </xdr:from>
    <xdr:to>
      <xdr:col>2</xdr:col>
      <xdr:colOff>1284653</xdr:colOff>
      <xdr:row>5</xdr:row>
      <xdr:rowOff>20592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0764" y="2704066"/>
          <a:ext cx="277272" cy="286225"/>
        </a:xfrm>
        <a:prstGeom prst="rect">
          <a:avLst/>
        </a:prstGeom>
      </xdr:spPr>
    </xdr:pic>
    <xdr:clientData/>
  </xdr:twoCellAnchor>
  <xdr:twoCellAnchor editAs="oneCell">
    <xdr:from>
      <xdr:col>3</xdr:col>
      <xdr:colOff>983564</xdr:colOff>
      <xdr:row>4</xdr:row>
      <xdr:rowOff>41509</xdr:rowOff>
    </xdr:from>
    <xdr:to>
      <xdr:col>3</xdr:col>
      <xdr:colOff>1256265</xdr:colOff>
      <xdr:row>5</xdr:row>
      <xdr:rowOff>15491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985" y="2705644"/>
          <a:ext cx="272701" cy="279546"/>
        </a:xfrm>
        <a:prstGeom prst="rect">
          <a:avLst/>
        </a:prstGeom>
      </xdr:spPr>
    </xdr:pic>
    <xdr:clientData/>
  </xdr:twoCellAnchor>
  <xdr:twoCellAnchor editAs="oneCell">
    <xdr:from>
      <xdr:col>4</xdr:col>
      <xdr:colOff>786659</xdr:colOff>
      <xdr:row>4</xdr:row>
      <xdr:rowOff>40952</xdr:rowOff>
    </xdr:from>
    <xdr:to>
      <xdr:col>4</xdr:col>
      <xdr:colOff>1029334</xdr:colOff>
      <xdr:row>5</xdr:row>
      <xdr:rowOff>1935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0118" y="2705087"/>
          <a:ext cx="242675" cy="246733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7</xdr:row>
      <xdr:rowOff>41836</xdr:rowOff>
    </xdr:from>
    <xdr:to>
      <xdr:col>2</xdr:col>
      <xdr:colOff>1305972</xdr:colOff>
      <xdr:row>8</xdr:row>
      <xdr:rowOff>28321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2894236"/>
          <a:ext cx="277272" cy="278585"/>
        </a:xfrm>
        <a:prstGeom prst="rect">
          <a:avLst/>
        </a:prstGeom>
      </xdr:spPr>
    </xdr:pic>
    <xdr:clientData/>
  </xdr:twoCellAnchor>
  <xdr:twoCellAnchor editAs="oneCell">
    <xdr:from>
      <xdr:col>3</xdr:col>
      <xdr:colOff>1021817</xdr:colOff>
      <xdr:row>7</xdr:row>
      <xdr:rowOff>38100</xdr:rowOff>
    </xdr:from>
    <xdr:to>
      <xdr:col>3</xdr:col>
      <xdr:colOff>1294518</xdr:colOff>
      <xdr:row>8</xdr:row>
      <xdr:rowOff>25694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217" y="12890500"/>
          <a:ext cx="272701" cy="279694"/>
        </a:xfrm>
        <a:prstGeom prst="rect">
          <a:avLst/>
        </a:prstGeom>
      </xdr:spPr>
    </xdr:pic>
    <xdr:clientData/>
  </xdr:twoCellAnchor>
  <xdr:twoCellAnchor editAs="oneCell">
    <xdr:from>
      <xdr:col>4</xdr:col>
      <xdr:colOff>835543</xdr:colOff>
      <xdr:row>7</xdr:row>
      <xdr:rowOff>58479</xdr:rowOff>
    </xdr:from>
    <xdr:to>
      <xdr:col>4</xdr:col>
      <xdr:colOff>1078218</xdr:colOff>
      <xdr:row>8</xdr:row>
      <xdr:rowOff>3828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7543" y="12910879"/>
          <a:ext cx="242675" cy="237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1052092</xdr:colOff>
      <xdr:row>12</xdr:row>
      <xdr:rowOff>33482</xdr:rowOff>
    </xdr:from>
    <xdr:to>
      <xdr:col>2</xdr:col>
      <xdr:colOff>1329364</xdr:colOff>
      <xdr:row>13</xdr:row>
      <xdr:rowOff>26702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892" y="14282882"/>
          <a:ext cx="277272" cy="285320"/>
        </a:xfrm>
        <a:prstGeom prst="rect">
          <a:avLst/>
        </a:prstGeom>
      </xdr:spPr>
    </xdr:pic>
    <xdr:clientData/>
  </xdr:twoCellAnchor>
  <xdr:twoCellAnchor editAs="oneCell">
    <xdr:from>
      <xdr:col>3</xdr:col>
      <xdr:colOff>998873</xdr:colOff>
      <xdr:row>12</xdr:row>
      <xdr:rowOff>44368</xdr:rowOff>
    </xdr:from>
    <xdr:to>
      <xdr:col>3</xdr:col>
      <xdr:colOff>1271574</xdr:colOff>
      <xdr:row>13</xdr:row>
      <xdr:rowOff>39129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9273" y="14293768"/>
          <a:ext cx="272701" cy="286861"/>
        </a:xfrm>
        <a:prstGeom prst="rect">
          <a:avLst/>
        </a:prstGeom>
      </xdr:spPr>
    </xdr:pic>
    <xdr:clientData/>
  </xdr:twoCellAnchor>
  <xdr:twoCellAnchor editAs="oneCell">
    <xdr:from>
      <xdr:col>4</xdr:col>
      <xdr:colOff>844061</xdr:colOff>
      <xdr:row>12</xdr:row>
      <xdr:rowOff>59756</xdr:rowOff>
    </xdr:from>
    <xdr:to>
      <xdr:col>4</xdr:col>
      <xdr:colOff>1086736</xdr:colOff>
      <xdr:row>13</xdr:row>
      <xdr:rowOff>7582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6061" y="14309156"/>
          <a:ext cx="242675" cy="239926"/>
        </a:xfrm>
        <a:prstGeom prst="rect">
          <a:avLst/>
        </a:prstGeom>
      </xdr:spPr>
    </xdr:pic>
    <xdr:clientData/>
  </xdr:twoCellAnchor>
  <xdr:twoCellAnchor editAs="oneCell">
    <xdr:from>
      <xdr:col>2</xdr:col>
      <xdr:colOff>1041731</xdr:colOff>
      <xdr:row>18</xdr:row>
      <xdr:rowOff>35495</xdr:rowOff>
    </xdr:from>
    <xdr:to>
      <xdr:col>2</xdr:col>
      <xdr:colOff>1319003</xdr:colOff>
      <xdr:row>19</xdr:row>
      <xdr:rowOff>24924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0531" y="15948595"/>
          <a:ext cx="277272" cy="281529"/>
        </a:xfrm>
        <a:prstGeom prst="rect">
          <a:avLst/>
        </a:prstGeom>
      </xdr:spPr>
    </xdr:pic>
    <xdr:clientData/>
  </xdr:twoCellAnchor>
  <xdr:twoCellAnchor editAs="oneCell">
    <xdr:from>
      <xdr:col>3</xdr:col>
      <xdr:colOff>996653</xdr:colOff>
      <xdr:row>18</xdr:row>
      <xdr:rowOff>38152</xdr:rowOff>
    </xdr:from>
    <xdr:to>
      <xdr:col>3</xdr:col>
      <xdr:colOff>1269354</xdr:colOff>
      <xdr:row>19</xdr:row>
      <xdr:rowOff>27782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7053" y="15951252"/>
          <a:ext cx="272701" cy="281730"/>
        </a:xfrm>
        <a:prstGeom prst="rect">
          <a:avLst/>
        </a:prstGeom>
      </xdr:spPr>
    </xdr:pic>
    <xdr:clientData/>
  </xdr:twoCellAnchor>
  <xdr:twoCellAnchor editAs="oneCell">
    <xdr:from>
      <xdr:col>4</xdr:col>
      <xdr:colOff>837617</xdr:colOff>
      <xdr:row>18</xdr:row>
      <xdr:rowOff>65918</xdr:rowOff>
    </xdr:from>
    <xdr:to>
      <xdr:col>4</xdr:col>
      <xdr:colOff>1080292</xdr:colOff>
      <xdr:row>19</xdr:row>
      <xdr:rowOff>12013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9617" y="15979018"/>
          <a:ext cx="242675" cy="23819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1373423</xdr:colOff>
      <xdr:row>0</xdr:row>
      <xdr:rowOff>279400</xdr:rowOff>
    </xdr:from>
    <xdr:to>
      <xdr:col>4</xdr:col>
      <xdr:colOff>72942</xdr:colOff>
      <xdr:row>3</xdr:row>
      <xdr:rowOff>212344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98923" y="2794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1007381</xdr:colOff>
      <xdr:row>4</xdr:row>
      <xdr:rowOff>39931</xdr:rowOff>
    </xdr:from>
    <xdr:to>
      <xdr:col>2</xdr:col>
      <xdr:colOff>1284653</xdr:colOff>
      <xdr:row>5</xdr:row>
      <xdr:rowOff>20592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6181" y="2681531"/>
          <a:ext cx="277272" cy="272761"/>
        </a:xfrm>
        <a:prstGeom prst="rect">
          <a:avLst/>
        </a:prstGeom>
      </xdr:spPr>
    </xdr:pic>
    <xdr:clientData/>
  </xdr:twoCellAnchor>
  <xdr:twoCellAnchor editAs="oneCell">
    <xdr:from>
      <xdr:col>3</xdr:col>
      <xdr:colOff>983564</xdr:colOff>
      <xdr:row>4</xdr:row>
      <xdr:rowOff>41509</xdr:rowOff>
    </xdr:from>
    <xdr:to>
      <xdr:col>3</xdr:col>
      <xdr:colOff>1256265</xdr:colOff>
      <xdr:row>5</xdr:row>
      <xdr:rowOff>15491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83964" y="2683109"/>
          <a:ext cx="272701" cy="266082"/>
        </a:xfrm>
        <a:prstGeom prst="rect">
          <a:avLst/>
        </a:prstGeom>
      </xdr:spPr>
    </xdr:pic>
    <xdr:clientData/>
  </xdr:twoCellAnchor>
  <xdr:twoCellAnchor editAs="oneCell">
    <xdr:from>
      <xdr:col>4</xdr:col>
      <xdr:colOff>786659</xdr:colOff>
      <xdr:row>4</xdr:row>
      <xdr:rowOff>40952</xdr:rowOff>
    </xdr:from>
    <xdr:to>
      <xdr:col>4</xdr:col>
      <xdr:colOff>1029334</xdr:colOff>
      <xdr:row>5</xdr:row>
      <xdr:rowOff>1935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58659" y="2682552"/>
          <a:ext cx="242675" cy="253083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7</xdr:row>
      <xdr:rowOff>41836</xdr:rowOff>
    </xdr:from>
    <xdr:to>
      <xdr:col>2</xdr:col>
      <xdr:colOff>1305972</xdr:colOff>
      <xdr:row>8</xdr:row>
      <xdr:rowOff>28321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2830736"/>
          <a:ext cx="277272" cy="278585"/>
        </a:xfrm>
        <a:prstGeom prst="rect">
          <a:avLst/>
        </a:prstGeom>
      </xdr:spPr>
    </xdr:pic>
    <xdr:clientData/>
  </xdr:twoCellAnchor>
  <xdr:twoCellAnchor editAs="oneCell">
    <xdr:from>
      <xdr:col>3</xdr:col>
      <xdr:colOff>1021817</xdr:colOff>
      <xdr:row>7</xdr:row>
      <xdr:rowOff>38100</xdr:rowOff>
    </xdr:from>
    <xdr:to>
      <xdr:col>3</xdr:col>
      <xdr:colOff>1294518</xdr:colOff>
      <xdr:row>8</xdr:row>
      <xdr:rowOff>25694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217" y="12827000"/>
          <a:ext cx="272701" cy="279694"/>
        </a:xfrm>
        <a:prstGeom prst="rect">
          <a:avLst/>
        </a:prstGeom>
      </xdr:spPr>
    </xdr:pic>
    <xdr:clientData/>
  </xdr:twoCellAnchor>
  <xdr:twoCellAnchor editAs="oneCell">
    <xdr:from>
      <xdr:col>4</xdr:col>
      <xdr:colOff>835543</xdr:colOff>
      <xdr:row>7</xdr:row>
      <xdr:rowOff>58479</xdr:rowOff>
    </xdr:from>
    <xdr:to>
      <xdr:col>4</xdr:col>
      <xdr:colOff>1078218</xdr:colOff>
      <xdr:row>8</xdr:row>
      <xdr:rowOff>3828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7543" y="12847379"/>
          <a:ext cx="242675" cy="237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1052092</xdr:colOff>
      <xdr:row>12</xdr:row>
      <xdr:rowOff>33482</xdr:rowOff>
    </xdr:from>
    <xdr:to>
      <xdr:col>2</xdr:col>
      <xdr:colOff>1329364</xdr:colOff>
      <xdr:row>13</xdr:row>
      <xdr:rowOff>26702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892" y="14219382"/>
          <a:ext cx="277272" cy="285320"/>
        </a:xfrm>
        <a:prstGeom prst="rect">
          <a:avLst/>
        </a:prstGeom>
      </xdr:spPr>
    </xdr:pic>
    <xdr:clientData/>
  </xdr:twoCellAnchor>
  <xdr:twoCellAnchor editAs="oneCell">
    <xdr:from>
      <xdr:col>3</xdr:col>
      <xdr:colOff>998873</xdr:colOff>
      <xdr:row>12</xdr:row>
      <xdr:rowOff>44368</xdr:rowOff>
    </xdr:from>
    <xdr:to>
      <xdr:col>3</xdr:col>
      <xdr:colOff>1271574</xdr:colOff>
      <xdr:row>13</xdr:row>
      <xdr:rowOff>39129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9273" y="14230268"/>
          <a:ext cx="272701" cy="286861"/>
        </a:xfrm>
        <a:prstGeom prst="rect">
          <a:avLst/>
        </a:prstGeom>
      </xdr:spPr>
    </xdr:pic>
    <xdr:clientData/>
  </xdr:twoCellAnchor>
  <xdr:twoCellAnchor editAs="oneCell">
    <xdr:from>
      <xdr:col>4</xdr:col>
      <xdr:colOff>844061</xdr:colOff>
      <xdr:row>12</xdr:row>
      <xdr:rowOff>59756</xdr:rowOff>
    </xdr:from>
    <xdr:to>
      <xdr:col>4</xdr:col>
      <xdr:colOff>1086736</xdr:colOff>
      <xdr:row>13</xdr:row>
      <xdr:rowOff>7582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6061" y="14245656"/>
          <a:ext cx="242675" cy="239926"/>
        </a:xfrm>
        <a:prstGeom prst="rect">
          <a:avLst/>
        </a:prstGeom>
      </xdr:spPr>
    </xdr:pic>
    <xdr:clientData/>
  </xdr:twoCellAnchor>
  <xdr:twoCellAnchor editAs="oneCell">
    <xdr:from>
      <xdr:col>2</xdr:col>
      <xdr:colOff>1041731</xdr:colOff>
      <xdr:row>18</xdr:row>
      <xdr:rowOff>35495</xdr:rowOff>
    </xdr:from>
    <xdr:to>
      <xdr:col>2</xdr:col>
      <xdr:colOff>1319003</xdr:colOff>
      <xdr:row>19</xdr:row>
      <xdr:rowOff>24924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0531" y="15885095"/>
          <a:ext cx="277272" cy="281529"/>
        </a:xfrm>
        <a:prstGeom prst="rect">
          <a:avLst/>
        </a:prstGeom>
      </xdr:spPr>
    </xdr:pic>
    <xdr:clientData/>
  </xdr:twoCellAnchor>
  <xdr:twoCellAnchor editAs="oneCell">
    <xdr:from>
      <xdr:col>3</xdr:col>
      <xdr:colOff>996653</xdr:colOff>
      <xdr:row>18</xdr:row>
      <xdr:rowOff>38152</xdr:rowOff>
    </xdr:from>
    <xdr:to>
      <xdr:col>3</xdr:col>
      <xdr:colOff>1269354</xdr:colOff>
      <xdr:row>19</xdr:row>
      <xdr:rowOff>27782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7053" y="15887752"/>
          <a:ext cx="272701" cy="281730"/>
        </a:xfrm>
        <a:prstGeom prst="rect">
          <a:avLst/>
        </a:prstGeom>
      </xdr:spPr>
    </xdr:pic>
    <xdr:clientData/>
  </xdr:twoCellAnchor>
  <xdr:twoCellAnchor editAs="oneCell">
    <xdr:from>
      <xdr:col>4</xdr:col>
      <xdr:colOff>837617</xdr:colOff>
      <xdr:row>18</xdr:row>
      <xdr:rowOff>65918</xdr:rowOff>
    </xdr:from>
    <xdr:to>
      <xdr:col>4</xdr:col>
      <xdr:colOff>1080292</xdr:colOff>
      <xdr:row>19</xdr:row>
      <xdr:rowOff>12013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9617" y="15915518"/>
          <a:ext cx="242675" cy="23819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1398823</xdr:colOff>
      <xdr:row>0</xdr:row>
      <xdr:rowOff>241300</xdr:rowOff>
    </xdr:from>
    <xdr:to>
      <xdr:col>4</xdr:col>
      <xdr:colOff>98342</xdr:colOff>
      <xdr:row>3</xdr:row>
      <xdr:rowOff>174244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224323" y="2413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1007381</xdr:colOff>
      <xdr:row>4</xdr:row>
      <xdr:rowOff>39931</xdr:rowOff>
    </xdr:from>
    <xdr:to>
      <xdr:col>2</xdr:col>
      <xdr:colOff>1284653</xdr:colOff>
      <xdr:row>5</xdr:row>
      <xdr:rowOff>20592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6181" y="2681531"/>
          <a:ext cx="277272" cy="272761"/>
        </a:xfrm>
        <a:prstGeom prst="rect">
          <a:avLst/>
        </a:prstGeom>
      </xdr:spPr>
    </xdr:pic>
    <xdr:clientData/>
  </xdr:twoCellAnchor>
  <xdr:twoCellAnchor editAs="oneCell">
    <xdr:from>
      <xdr:col>3</xdr:col>
      <xdr:colOff>983564</xdr:colOff>
      <xdr:row>4</xdr:row>
      <xdr:rowOff>41509</xdr:rowOff>
    </xdr:from>
    <xdr:to>
      <xdr:col>3</xdr:col>
      <xdr:colOff>1256265</xdr:colOff>
      <xdr:row>5</xdr:row>
      <xdr:rowOff>15491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83964" y="2683109"/>
          <a:ext cx="272701" cy="266082"/>
        </a:xfrm>
        <a:prstGeom prst="rect">
          <a:avLst/>
        </a:prstGeom>
      </xdr:spPr>
    </xdr:pic>
    <xdr:clientData/>
  </xdr:twoCellAnchor>
  <xdr:twoCellAnchor editAs="oneCell">
    <xdr:from>
      <xdr:col>4</xdr:col>
      <xdr:colOff>786659</xdr:colOff>
      <xdr:row>4</xdr:row>
      <xdr:rowOff>40952</xdr:rowOff>
    </xdr:from>
    <xdr:to>
      <xdr:col>4</xdr:col>
      <xdr:colOff>1029334</xdr:colOff>
      <xdr:row>5</xdr:row>
      <xdr:rowOff>1935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58659" y="2682552"/>
          <a:ext cx="242675" cy="253083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7</xdr:row>
      <xdr:rowOff>41836</xdr:rowOff>
    </xdr:from>
    <xdr:to>
      <xdr:col>2</xdr:col>
      <xdr:colOff>1305972</xdr:colOff>
      <xdr:row>8</xdr:row>
      <xdr:rowOff>28321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2830736"/>
          <a:ext cx="277272" cy="278585"/>
        </a:xfrm>
        <a:prstGeom prst="rect">
          <a:avLst/>
        </a:prstGeom>
      </xdr:spPr>
    </xdr:pic>
    <xdr:clientData/>
  </xdr:twoCellAnchor>
  <xdr:twoCellAnchor editAs="oneCell">
    <xdr:from>
      <xdr:col>3</xdr:col>
      <xdr:colOff>1021817</xdr:colOff>
      <xdr:row>7</xdr:row>
      <xdr:rowOff>38100</xdr:rowOff>
    </xdr:from>
    <xdr:to>
      <xdr:col>3</xdr:col>
      <xdr:colOff>1294518</xdr:colOff>
      <xdr:row>8</xdr:row>
      <xdr:rowOff>25694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217" y="12827000"/>
          <a:ext cx="272701" cy="279694"/>
        </a:xfrm>
        <a:prstGeom prst="rect">
          <a:avLst/>
        </a:prstGeom>
      </xdr:spPr>
    </xdr:pic>
    <xdr:clientData/>
  </xdr:twoCellAnchor>
  <xdr:twoCellAnchor editAs="oneCell">
    <xdr:from>
      <xdr:col>4</xdr:col>
      <xdr:colOff>835543</xdr:colOff>
      <xdr:row>7</xdr:row>
      <xdr:rowOff>58479</xdr:rowOff>
    </xdr:from>
    <xdr:to>
      <xdr:col>4</xdr:col>
      <xdr:colOff>1078218</xdr:colOff>
      <xdr:row>8</xdr:row>
      <xdr:rowOff>3828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7543" y="12847379"/>
          <a:ext cx="242675" cy="237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1052092</xdr:colOff>
      <xdr:row>12</xdr:row>
      <xdr:rowOff>33482</xdr:rowOff>
    </xdr:from>
    <xdr:to>
      <xdr:col>2</xdr:col>
      <xdr:colOff>1329364</xdr:colOff>
      <xdr:row>13</xdr:row>
      <xdr:rowOff>26702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892" y="14219382"/>
          <a:ext cx="277272" cy="285320"/>
        </a:xfrm>
        <a:prstGeom prst="rect">
          <a:avLst/>
        </a:prstGeom>
      </xdr:spPr>
    </xdr:pic>
    <xdr:clientData/>
  </xdr:twoCellAnchor>
  <xdr:twoCellAnchor editAs="oneCell">
    <xdr:from>
      <xdr:col>3</xdr:col>
      <xdr:colOff>998873</xdr:colOff>
      <xdr:row>12</xdr:row>
      <xdr:rowOff>44368</xdr:rowOff>
    </xdr:from>
    <xdr:to>
      <xdr:col>3</xdr:col>
      <xdr:colOff>1271574</xdr:colOff>
      <xdr:row>13</xdr:row>
      <xdr:rowOff>39129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9273" y="14230268"/>
          <a:ext cx="272701" cy="286861"/>
        </a:xfrm>
        <a:prstGeom prst="rect">
          <a:avLst/>
        </a:prstGeom>
      </xdr:spPr>
    </xdr:pic>
    <xdr:clientData/>
  </xdr:twoCellAnchor>
  <xdr:twoCellAnchor editAs="oneCell">
    <xdr:from>
      <xdr:col>4</xdr:col>
      <xdr:colOff>844061</xdr:colOff>
      <xdr:row>12</xdr:row>
      <xdr:rowOff>59756</xdr:rowOff>
    </xdr:from>
    <xdr:to>
      <xdr:col>4</xdr:col>
      <xdr:colOff>1086736</xdr:colOff>
      <xdr:row>13</xdr:row>
      <xdr:rowOff>7582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6061" y="14245656"/>
          <a:ext cx="242675" cy="239926"/>
        </a:xfrm>
        <a:prstGeom prst="rect">
          <a:avLst/>
        </a:prstGeom>
      </xdr:spPr>
    </xdr:pic>
    <xdr:clientData/>
  </xdr:twoCellAnchor>
  <xdr:twoCellAnchor editAs="oneCell">
    <xdr:from>
      <xdr:col>2</xdr:col>
      <xdr:colOff>1041731</xdr:colOff>
      <xdr:row>18</xdr:row>
      <xdr:rowOff>35495</xdr:rowOff>
    </xdr:from>
    <xdr:to>
      <xdr:col>2</xdr:col>
      <xdr:colOff>1319003</xdr:colOff>
      <xdr:row>19</xdr:row>
      <xdr:rowOff>24924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0531" y="15885095"/>
          <a:ext cx="277272" cy="281529"/>
        </a:xfrm>
        <a:prstGeom prst="rect">
          <a:avLst/>
        </a:prstGeom>
      </xdr:spPr>
    </xdr:pic>
    <xdr:clientData/>
  </xdr:twoCellAnchor>
  <xdr:twoCellAnchor editAs="oneCell">
    <xdr:from>
      <xdr:col>3</xdr:col>
      <xdr:colOff>996653</xdr:colOff>
      <xdr:row>18</xdr:row>
      <xdr:rowOff>38152</xdr:rowOff>
    </xdr:from>
    <xdr:to>
      <xdr:col>3</xdr:col>
      <xdr:colOff>1269354</xdr:colOff>
      <xdr:row>19</xdr:row>
      <xdr:rowOff>27782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7053" y="15887752"/>
          <a:ext cx="272701" cy="281730"/>
        </a:xfrm>
        <a:prstGeom prst="rect">
          <a:avLst/>
        </a:prstGeom>
      </xdr:spPr>
    </xdr:pic>
    <xdr:clientData/>
  </xdr:twoCellAnchor>
  <xdr:twoCellAnchor editAs="oneCell">
    <xdr:from>
      <xdr:col>4</xdr:col>
      <xdr:colOff>837617</xdr:colOff>
      <xdr:row>18</xdr:row>
      <xdr:rowOff>65918</xdr:rowOff>
    </xdr:from>
    <xdr:to>
      <xdr:col>4</xdr:col>
      <xdr:colOff>1080292</xdr:colOff>
      <xdr:row>19</xdr:row>
      <xdr:rowOff>12013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9617" y="15915518"/>
          <a:ext cx="242675" cy="23819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1348023</xdr:colOff>
      <xdr:row>0</xdr:row>
      <xdr:rowOff>228600</xdr:rowOff>
    </xdr:from>
    <xdr:to>
      <xdr:col>4</xdr:col>
      <xdr:colOff>47542</xdr:colOff>
      <xdr:row>3</xdr:row>
      <xdr:rowOff>225044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73523" y="2286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1007381</xdr:colOff>
      <xdr:row>4</xdr:row>
      <xdr:rowOff>39931</xdr:rowOff>
    </xdr:from>
    <xdr:to>
      <xdr:col>2</xdr:col>
      <xdr:colOff>1284653</xdr:colOff>
      <xdr:row>5</xdr:row>
      <xdr:rowOff>20592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6181" y="2681531"/>
          <a:ext cx="277272" cy="272761"/>
        </a:xfrm>
        <a:prstGeom prst="rect">
          <a:avLst/>
        </a:prstGeom>
      </xdr:spPr>
    </xdr:pic>
    <xdr:clientData/>
  </xdr:twoCellAnchor>
  <xdr:twoCellAnchor editAs="oneCell">
    <xdr:from>
      <xdr:col>3</xdr:col>
      <xdr:colOff>983564</xdr:colOff>
      <xdr:row>4</xdr:row>
      <xdr:rowOff>41509</xdr:rowOff>
    </xdr:from>
    <xdr:to>
      <xdr:col>3</xdr:col>
      <xdr:colOff>1256265</xdr:colOff>
      <xdr:row>5</xdr:row>
      <xdr:rowOff>15491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83964" y="2683109"/>
          <a:ext cx="272701" cy="266082"/>
        </a:xfrm>
        <a:prstGeom prst="rect">
          <a:avLst/>
        </a:prstGeom>
      </xdr:spPr>
    </xdr:pic>
    <xdr:clientData/>
  </xdr:twoCellAnchor>
  <xdr:twoCellAnchor editAs="oneCell">
    <xdr:from>
      <xdr:col>4</xdr:col>
      <xdr:colOff>786659</xdr:colOff>
      <xdr:row>4</xdr:row>
      <xdr:rowOff>40952</xdr:rowOff>
    </xdr:from>
    <xdr:to>
      <xdr:col>4</xdr:col>
      <xdr:colOff>1029334</xdr:colOff>
      <xdr:row>5</xdr:row>
      <xdr:rowOff>1935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58659" y="2682552"/>
          <a:ext cx="242675" cy="253083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7</xdr:row>
      <xdr:rowOff>41836</xdr:rowOff>
    </xdr:from>
    <xdr:to>
      <xdr:col>2</xdr:col>
      <xdr:colOff>1305972</xdr:colOff>
      <xdr:row>8</xdr:row>
      <xdr:rowOff>28321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2830736"/>
          <a:ext cx="277272" cy="278585"/>
        </a:xfrm>
        <a:prstGeom prst="rect">
          <a:avLst/>
        </a:prstGeom>
      </xdr:spPr>
    </xdr:pic>
    <xdr:clientData/>
  </xdr:twoCellAnchor>
  <xdr:twoCellAnchor editAs="oneCell">
    <xdr:from>
      <xdr:col>3</xdr:col>
      <xdr:colOff>1021817</xdr:colOff>
      <xdr:row>7</xdr:row>
      <xdr:rowOff>38100</xdr:rowOff>
    </xdr:from>
    <xdr:to>
      <xdr:col>3</xdr:col>
      <xdr:colOff>1294518</xdr:colOff>
      <xdr:row>8</xdr:row>
      <xdr:rowOff>25694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217" y="12827000"/>
          <a:ext cx="272701" cy="279694"/>
        </a:xfrm>
        <a:prstGeom prst="rect">
          <a:avLst/>
        </a:prstGeom>
      </xdr:spPr>
    </xdr:pic>
    <xdr:clientData/>
  </xdr:twoCellAnchor>
  <xdr:twoCellAnchor editAs="oneCell">
    <xdr:from>
      <xdr:col>4</xdr:col>
      <xdr:colOff>835543</xdr:colOff>
      <xdr:row>7</xdr:row>
      <xdr:rowOff>58479</xdr:rowOff>
    </xdr:from>
    <xdr:to>
      <xdr:col>4</xdr:col>
      <xdr:colOff>1078218</xdr:colOff>
      <xdr:row>8</xdr:row>
      <xdr:rowOff>3828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7543" y="12847379"/>
          <a:ext cx="242675" cy="237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1052092</xdr:colOff>
      <xdr:row>12</xdr:row>
      <xdr:rowOff>33482</xdr:rowOff>
    </xdr:from>
    <xdr:to>
      <xdr:col>2</xdr:col>
      <xdr:colOff>1329364</xdr:colOff>
      <xdr:row>13</xdr:row>
      <xdr:rowOff>26702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1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0892" y="14219382"/>
          <a:ext cx="277272" cy="285320"/>
        </a:xfrm>
        <a:prstGeom prst="rect">
          <a:avLst/>
        </a:prstGeom>
      </xdr:spPr>
    </xdr:pic>
    <xdr:clientData/>
  </xdr:twoCellAnchor>
  <xdr:twoCellAnchor editAs="oneCell">
    <xdr:from>
      <xdr:col>3</xdr:col>
      <xdr:colOff>998873</xdr:colOff>
      <xdr:row>12</xdr:row>
      <xdr:rowOff>44368</xdr:rowOff>
    </xdr:from>
    <xdr:to>
      <xdr:col>3</xdr:col>
      <xdr:colOff>1271574</xdr:colOff>
      <xdr:row>13</xdr:row>
      <xdr:rowOff>39129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1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9273" y="14230268"/>
          <a:ext cx="272701" cy="286861"/>
        </a:xfrm>
        <a:prstGeom prst="rect">
          <a:avLst/>
        </a:prstGeom>
      </xdr:spPr>
    </xdr:pic>
    <xdr:clientData/>
  </xdr:twoCellAnchor>
  <xdr:twoCellAnchor editAs="oneCell">
    <xdr:from>
      <xdr:col>4</xdr:col>
      <xdr:colOff>844061</xdr:colOff>
      <xdr:row>12</xdr:row>
      <xdr:rowOff>59756</xdr:rowOff>
    </xdr:from>
    <xdr:to>
      <xdr:col>4</xdr:col>
      <xdr:colOff>1086736</xdr:colOff>
      <xdr:row>13</xdr:row>
      <xdr:rowOff>7582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6061" y="14245656"/>
          <a:ext cx="242675" cy="239926"/>
        </a:xfrm>
        <a:prstGeom prst="rect">
          <a:avLst/>
        </a:prstGeom>
      </xdr:spPr>
    </xdr:pic>
    <xdr:clientData/>
  </xdr:twoCellAnchor>
  <xdr:twoCellAnchor editAs="oneCell">
    <xdr:from>
      <xdr:col>2</xdr:col>
      <xdr:colOff>1041731</xdr:colOff>
      <xdr:row>18</xdr:row>
      <xdr:rowOff>35495</xdr:rowOff>
    </xdr:from>
    <xdr:to>
      <xdr:col>2</xdr:col>
      <xdr:colOff>1319003</xdr:colOff>
      <xdr:row>19</xdr:row>
      <xdr:rowOff>24924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0531" y="15885095"/>
          <a:ext cx="277272" cy="281529"/>
        </a:xfrm>
        <a:prstGeom prst="rect">
          <a:avLst/>
        </a:prstGeom>
      </xdr:spPr>
    </xdr:pic>
    <xdr:clientData/>
  </xdr:twoCellAnchor>
  <xdr:twoCellAnchor editAs="oneCell">
    <xdr:from>
      <xdr:col>3</xdr:col>
      <xdr:colOff>996653</xdr:colOff>
      <xdr:row>18</xdr:row>
      <xdr:rowOff>38152</xdr:rowOff>
    </xdr:from>
    <xdr:to>
      <xdr:col>3</xdr:col>
      <xdr:colOff>1269354</xdr:colOff>
      <xdr:row>19</xdr:row>
      <xdr:rowOff>27782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1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7053" y="15887752"/>
          <a:ext cx="272701" cy="281730"/>
        </a:xfrm>
        <a:prstGeom prst="rect">
          <a:avLst/>
        </a:prstGeom>
      </xdr:spPr>
    </xdr:pic>
    <xdr:clientData/>
  </xdr:twoCellAnchor>
  <xdr:twoCellAnchor editAs="oneCell">
    <xdr:from>
      <xdr:col>4</xdr:col>
      <xdr:colOff>837617</xdr:colOff>
      <xdr:row>18</xdr:row>
      <xdr:rowOff>65918</xdr:rowOff>
    </xdr:from>
    <xdr:to>
      <xdr:col>4</xdr:col>
      <xdr:colOff>1080292</xdr:colOff>
      <xdr:row>19</xdr:row>
      <xdr:rowOff>12013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09617" y="15915518"/>
          <a:ext cx="242675" cy="238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1416169</xdr:colOff>
      <xdr:row>0</xdr:row>
      <xdr:rowOff>302843</xdr:rowOff>
    </xdr:from>
    <xdr:to>
      <xdr:col>4</xdr:col>
      <xdr:colOff>116437</xdr:colOff>
      <xdr:row>3</xdr:row>
      <xdr:rowOff>241552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253829" y="302843"/>
          <a:ext cx="3266863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1027810</xdr:colOff>
      <xdr:row>4</xdr:row>
      <xdr:rowOff>31620</xdr:rowOff>
    </xdr:from>
    <xdr:to>
      <xdr:col>2</xdr:col>
      <xdr:colOff>1305082</xdr:colOff>
      <xdr:row>5</xdr:row>
      <xdr:rowOff>11505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6610" y="2406520"/>
          <a:ext cx="277272" cy="271985"/>
        </a:xfrm>
        <a:prstGeom prst="rect">
          <a:avLst/>
        </a:prstGeom>
      </xdr:spPr>
    </xdr:pic>
    <xdr:clientData/>
  </xdr:twoCellAnchor>
  <xdr:twoCellAnchor editAs="oneCell">
    <xdr:from>
      <xdr:col>3</xdr:col>
      <xdr:colOff>1004359</xdr:colOff>
      <xdr:row>4</xdr:row>
      <xdr:rowOff>24191</xdr:rowOff>
    </xdr:from>
    <xdr:to>
      <xdr:col>3</xdr:col>
      <xdr:colOff>1277060</xdr:colOff>
      <xdr:row>5</xdr:row>
      <xdr:rowOff>1606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39536" y="3167666"/>
          <a:ext cx="272701" cy="263165"/>
        </a:xfrm>
        <a:prstGeom prst="rect">
          <a:avLst/>
        </a:prstGeom>
      </xdr:spPr>
    </xdr:pic>
    <xdr:clientData/>
  </xdr:twoCellAnchor>
  <xdr:twoCellAnchor editAs="oneCell">
    <xdr:from>
      <xdr:col>4</xdr:col>
      <xdr:colOff>802606</xdr:colOff>
      <xdr:row>4</xdr:row>
      <xdr:rowOff>33725</xdr:rowOff>
    </xdr:from>
    <xdr:to>
      <xdr:col>4</xdr:col>
      <xdr:colOff>1045281</xdr:colOff>
      <xdr:row>4</xdr:row>
      <xdr:rowOff>265330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06861" y="3177200"/>
          <a:ext cx="242675" cy="231605"/>
        </a:xfrm>
        <a:prstGeom prst="rect">
          <a:avLst/>
        </a:prstGeom>
      </xdr:spPr>
    </xdr:pic>
    <xdr:clientData/>
  </xdr:twoCellAnchor>
  <xdr:twoCellAnchor editAs="oneCell">
    <xdr:from>
      <xdr:col>2</xdr:col>
      <xdr:colOff>1040239</xdr:colOff>
      <xdr:row>7</xdr:row>
      <xdr:rowOff>39673</xdr:rowOff>
    </xdr:from>
    <xdr:to>
      <xdr:col>2</xdr:col>
      <xdr:colOff>1317511</xdr:colOff>
      <xdr:row>8</xdr:row>
      <xdr:rowOff>29677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  <a:ext uri="{147F2762-F138-4A5C-976F-8EAC2B608ADB}">
              <a16:predDERef xmlns:a16="http://schemas.microsoft.com/office/drawing/2014/main" pred="{EC0D7159-2F91-4A41-95B2-7D1C5114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6338" y="4182935"/>
          <a:ext cx="277272" cy="278231"/>
        </a:xfrm>
        <a:prstGeom prst="rect">
          <a:avLst/>
        </a:prstGeom>
      </xdr:spPr>
    </xdr:pic>
    <xdr:clientData/>
  </xdr:twoCellAnchor>
  <xdr:twoCellAnchor editAs="oneCell">
    <xdr:from>
      <xdr:col>3</xdr:col>
      <xdr:colOff>1005665</xdr:colOff>
      <xdr:row>7</xdr:row>
      <xdr:rowOff>14772</xdr:rowOff>
    </xdr:from>
    <xdr:to>
      <xdr:col>3</xdr:col>
      <xdr:colOff>1278366</xdr:colOff>
      <xdr:row>7</xdr:row>
      <xdr:rowOff>284994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0842" y="4158034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831472</xdr:colOff>
      <xdr:row>7</xdr:row>
      <xdr:rowOff>15297</xdr:rowOff>
    </xdr:from>
    <xdr:to>
      <xdr:col>4</xdr:col>
      <xdr:colOff>1074147</xdr:colOff>
      <xdr:row>7</xdr:row>
      <xdr:rowOff>248405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5727" y="415855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1058518</xdr:colOff>
      <xdr:row>12</xdr:row>
      <xdr:rowOff>47235</xdr:rowOff>
    </xdr:from>
    <xdr:to>
      <xdr:col>2</xdr:col>
      <xdr:colOff>1335790</xdr:colOff>
      <xdr:row>13</xdr:row>
      <xdr:rowOff>27827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  <a:ext uri="{147F2762-F138-4A5C-976F-8EAC2B608ADB}">
              <a16:predDERef xmlns:a16="http://schemas.microsoft.com/office/drawing/2014/main" pred="{C3D08016-B270-F44A-89EB-EBB500D3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7318" y="13636235"/>
          <a:ext cx="277272" cy="268819"/>
        </a:xfrm>
        <a:prstGeom prst="rect">
          <a:avLst/>
        </a:prstGeom>
      </xdr:spPr>
    </xdr:pic>
    <xdr:clientData/>
  </xdr:twoCellAnchor>
  <xdr:twoCellAnchor editAs="oneCell">
    <xdr:from>
      <xdr:col>3</xdr:col>
      <xdr:colOff>996405</xdr:colOff>
      <xdr:row>12</xdr:row>
      <xdr:rowOff>15831</xdr:rowOff>
    </xdr:from>
    <xdr:to>
      <xdr:col>3</xdr:col>
      <xdr:colOff>1269106</xdr:colOff>
      <xdr:row>13</xdr:row>
      <xdr:rowOff>889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31582" y="5672285"/>
          <a:ext cx="272701" cy="273285"/>
        </a:xfrm>
        <a:prstGeom prst="rect">
          <a:avLst/>
        </a:prstGeom>
      </xdr:spPr>
    </xdr:pic>
    <xdr:clientData/>
  </xdr:twoCellAnchor>
  <xdr:twoCellAnchor editAs="oneCell">
    <xdr:from>
      <xdr:col>4</xdr:col>
      <xdr:colOff>831219</xdr:colOff>
      <xdr:row>12</xdr:row>
      <xdr:rowOff>25362</xdr:rowOff>
    </xdr:from>
    <xdr:to>
      <xdr:col>4</xdr:col>
      <xdr:colOff>1073894</xdr:colOff>
      <xdr:row>12</xdr:row>
      <xdr:rowOff>258470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5474" y="5681816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1050407</xdr:colOff>
      <xdr:row>18</xdr:row>
      <xdr:rowOff>35815</xdr:rowOff>
    </xdr:from>
    <xdr:to>
      <xdr:col>2</xdr:col>
      <xdr:colOff>1327679</xdr:colOff>
      <xdr:row>19</xdr:row>
      <xdr:rowOff>23150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300-000016000000}"/>
            </a:ext>
            <a:ext uri="{147F2762-F138-4A5C-976F-8EAC2B608ADB}">
              <a16:predDERef xmlns:a16="http://schemas.microsoft.com/office/drawing/2014/main" pred="{51C60589-4680-4041-B4B5-E681CF01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6506" y="7511702"/>
          <a:ext cx="277272" cy="275561"/>
        </a:xfrm>
        <a:prstGeom prst="rect">
          <a:avLst/>
        </a:prstGeom>
      </xdr:spPr>
    </xdr:pic>
    <xdr:clientData/>
  </xdr:twoCellAnchor>
  <xdr:twoCellAnchor editAs="oneCell">
    <xdr:from>
      <xdr:col>3</xdr:col>
      <xdr:colOff>1005791</xdr:colOff>
      <xdr:row>18</xdr:row>
      <xdr:rowOff>10910</xdr:rowOff>
    </xdr:from>
    <xdr:to>
      <xdr:col>3</xdr:col>
      <xdr:colOff>1278492</xdr:colOff>
      <xdr:row>19</xdr:row>
      <xdr:rowOff>2319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0968" y="7486797"/>
          <a:ext cx="272701" cy="279635"/>
        </a:xfrm>
        <a:prstGeom prst="rect">
          <a:avLst/>
        </a:prstGeom>
      </xdr:spPr>
    </xdr:pic>
    <xdr:clientData/>
  </xdr:twoCellAnchor>
  <xdr:twoCellAnchor editAs="oneCell">
    <xdr:from>
      <xdr:col>4</xdr:col>
      <xdr:colOff>831598</xdr:colOff>
      <xdr:row>18</xdr:row>
      <xdr:rowOff>29992</xdr:rowOff>
    </xdr:from>
    <xdr:to>
      <xdr:col>4</xdr:col>
      <xdr:colOff>1074273</xdr:colOff>
      <xdr:row>18</xdr:row>
      <xdr:rowOff>263101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300-000018000000}"/>
            </a:ext>
            <a:ext uri="{147F2762-F138-4A5C-976F-8EAC2B608ADB}">
              <a16:predDERef xmlns:a16="http://schemas.microsoft.com/office/drawing/2014/main" pred="{622DF61C-E87B-E548-9A5A-130B978A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5853" y="7505879"/>
          <a:ext cx="242675" cy="2331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1395365</xdr:colOff>
      <xdr:row>0</xdr:row>
      <xdr:rowOff>221262</xdr:rowOff>
    </xdr:from>
    <xdr:to>
      <xdr:col>4</xdr:col>
      <xdr:colOff>93111</xdr:colOff>
      <xdr:row>3</xdr:row>
      <xdr:rowOff>159971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233565" y="221262"/>
          <a:ext cx="3269746" cy="2519984"/>
        </a:xfrm>
        <a:prstGeom prst="rect">
          <a:avLst/>
        </a:prstGeom>
      </xdr:spPr>
    </xdr:pic>
    <xdr:clientData/>
  </xdr:twoCellAnchor>
  <xdr:twoCellAnchor editAs="oneCell">
    <xdr:from>
      <xdr:col>2</xdr:col>
      <xdr:colOff>1027810</xdr:colOff>
      <xdr:row>4</xdr:row>
      <xdr:rowOff>31620</xdr:rowOff>
    </xdr:from>
    <xdr:to>
      <xdr:col>2</xdr:col>
      <xdr:colOff>1305082</xdr:colOff>
      <xdr:row>5</xdr:row>
      <xdr:rowOff>11505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6610" y="2406520"/>
          <a:ext cx="277272" cy="271985"/>
        </a:xfrm>
        <a:prstGeom prst="rect">
          <a:avLst/>
        </a:prstGeom>
      </xdr:spPr>
    </xdr:pic>
    <xdr:clientData/>
  </xdr:twoCellAnchor>
  <xdr:twoCellAnchor editAs="oneCell">
    <xdr:from>
      <xdr:col>3</xdr:col>
      <xdr:colOff>1013366</xdr:colOff>
      <xdr:row>4</xdr:row>
      <xdr:rowOff>33198</xdr:rowOff>
    </xdr:from>
    <xdr:to>
      <xdr:col>3</xdr:col>
      <xdr:colOff>1286067</xdr:colOff>
      <xdr:row>5</xdr:row>
      <xdr:rowOff>8136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543" y="3176673"/>
          <a:ext cx="272701" cy="263165"/>
        </a:xfrm>
        <a:prstGeom prst="rect">
          <a:avLst/>
        </a:prstGeom>
      </xdr:spPr>
    </xdr:pic>
    <xdr:clientData/>
  </xdr:twoCellAnchor>
  <xdr:twoCellAnchor editAs="oneCell">
    <xdr:from>
      <xdr:col>4</xdr:col>
      <xdr:colOff>820619</xdr:colOff>
      <xdr:row>4</xdr:row>
      <xdr:rowOff>33725</xdr:rowOff>
    </xdr:from>
    <xdr:to>
      <xdr:col>4</xdr:col>
      <xdr:colOff>1063294</xdr:colOff>
      <xdr:row>4</xdr:row>
      <xdr:rowOff>265330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4874" y="3177200"/>
          <a:ext cx="242675" cy="231605"/>
        </a:xfrm>
        <a:prstGeom prst="rect">
          <a:avLst/>
        </a:prstGeom>
      </xdr:spPr>
    </xdr:pic>
    <xdr:clientData/>
  </xdr:twoCellAnchor>
  <xdr:twoCellAnchor editAs="oneCell">
    <xdr:from>
      <xdr:col>2</xdr:col>
      <xdr:colOff>1058253</xdr:colOff>
      <xdr:row>7</xdr:row>
      <xdr:rowOff>30666</xdr:rowOff>
    </xdr:from>
    <xdr:to>
      <xdr:col>2</xdr:col>
      <xdr:colOff>1335525</xdr:colOff>
      <xdr:row>8</xdr:row>
      <xdr:rowOff>20670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  <a:ext uri="{147F2762-F138-4A5C-976F-8EAC2B608ADB}">
              <a16:predDERef xmlns:a16="http://schemas.microsoft.com/office/drawing/2014/main" pred="{EC0D7159-2F91-4A41-95B2-7D1C5114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4352" y="4173928"/>
          <a:ext cx="277272" cy="278231"/>
        </a:xfrm>
        <a:prstGeom prst="rect">
          <a:avLst/>
        </a:prstGeom>
      </xdr:spPr>
    </xdr:pic>
    <xdr:clientData/>
  </xdr:twoCellAnchor>
  <xdr:twoCellAnchor editAs="oneCell">
    <xdr:from>
      <xdr:col>3</xdr:col>
      <xdr:colOff>1014672</xdr:colOff>
      <xdr:row>7</xdr:row>
      <xdr:rowOff>14772</xdr:rowOff>
    </xdr:from>
    <xdr:to>
      <xdr:col>3</xdr:col>
      <xdr:colOff>1287373</xdr:colOff>
      <xdr:row>7</xdr:row>
      <xdr:rowOff>284994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9849" y="4158034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840480</xdr:colOff>
      <xdr:row>7</xdr:row>
      <xdr:rowOff>24304</xdr:rowOff>
    </xdr:from>
    <xdr:to>
      <xdr:col>4</xdr:col>
      <xdr:colOff>1083155</xdr:colOff>
      <xdr:row>7</xdr:row>
      <xdr:rowOff>257412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4735" y="4167566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1058518</xdr:colOff>
      <xdr:row>12</xdr:row>
      <xdr:rowOff>38228</xdr:rowOff>
    </xdr:from>
    <xdr:to>
      <xdr:col>2</xdr:col>
      <xdr:colOff>1335790</xdr:colOff>
      <xdr:row>13</xdr:row>
      <xdr:rowOff>18820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  <a:ext uri="{147F2762-F138-4A5C-976F-8EAC2B608ADB}">
              <a16:predDERef xmlns:a16="http://schemas.microsoft.com/office/drawing/2014/main" pred="{C3D08016-B270-F44A-89EB-EBB500D3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4617" y="5694682"/>
          <a:ext cx="277272" cy="268819"/>
        </a:xfrm>
        <a:prstGeom prst="rect">
          <a:avLst/>
        </a:prstGeom>
      </xdr:spPr>
    </xdr:pic>
    <xdr:clientData/>
  </xdr:twoCellAnchor>
  <xdr:twoCellAnchor editAs="oneCell">
    <xdr:from>
      <xdr:col>3</xdr:col>
      <xdr:colOff>1023426</xdr:colOff>
      <xdr:row>12</xdr:row>
      <xdr:rowOff>24837</xdr:rowOff>
    </xdr:from>
    <xdr:to>
      <xdr:col>3</xdr:col>
      <xdr:colOff>1296127</xdr:colOff>
      <xdr:row>13</xdr:row>
      <xdr:rowOff>9895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8603" y="5681291"/>
          <a:ext cx="272701" cy="273285"/>
        </a:xfrm>
        <a:prstGeom prst="rect">
          <a:avLst/>
        </a:prstGeom>
      </xdr:spPr>
    </xdr:pic>
    <xdr:clientData/>
  </xdr:twoCellAnchor>
  <xdr:twoCellAnchor editAs="oneCell">
    <xdr:from>
      <xdr:col>4</xdr:col>
      <xdr:colOff>840226</xdr:colOff>
      <xdr:row>12</xdr:row>
      <xdr:rowOff>25361</xdr:rowOff>
    </xdr:from>
    <xdr:to>
      <xdr:col>4</xdr:col>
      <xdr:colOff>1082901</xdr:colOff>
      <xdr:row>12</xdr:row>
      <xdr:rowOff>258469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4481" y="5681815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1041400</xdr:colOff>
      <xdr:row>18</xdr:row>
      <xdr:rowOff>26808</xdr:rowOff>
    </xdr:from>
    <xdr:to>
      <xdr:col>2</xdr:col>
      <xdr:colOff>1318672</xdr:colOff>
      <xdr:row>19</xdr:row>
      <xdr:rowOff>14143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  <a:ext uri="{147F2762-F138-4A5C-976F-8EAC2B608ADB}">
              <a16:predDERef xmlns:a16="http://schemas.microsoft.com/office/drawing/2014/main" pred="{51C60589-4680-4041-B4B5-E681CF01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7499" y="7502695"/>
          <a:ext cx="277272" cy="275561"/>
        </a:xfrm>
        <a:prstGeom prst="rect">
          <a:avLst/>
        </a:prstGeom>
      </xdr:spPr>
    </xdr:pic>
    <xdr:clientData/>
  </xdr:twoCellAnchor>
  <xdr:twoCellAnchor editAs="oneCell">
    <xdr:from>
      <xdr:col>3</xdr:col>
      <xdr:colOff>1014797</xdr:colOff>
      <xdr:row>18</xdr:row>
      <xdr:rowOff>19917</xdr:rowOff>
    </xdr:from>
    <xdr:to>
      <xdr:col>3</xdr:col>
      <xdr:colOff>1287498</xdr:colOff>
      <xdr:row>19</xdr:row>
      <xdr:rowOff>11326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9974" y="7495804"/>
          <a:ext cx="272701" cy="279635"/>
        </a:xfrm>
        <a:prstGeom prst="rect">
          <a:avLst/>
        </a:prstGeom>
      </xdr:spPr>
    </xdr:pic>
    <xdr:clientData/>
  </xdr:twoCellAnchor>
  <xdr:twoCellAnchor editAs="oneCell">
    <xdr:from>
      <xdr:col>4</xdr:col>
      <xdr:colOff>840605</xdr:colOff>
      <xdr:row>18</xdr:row>
      <xdr:rowOff>29992</xdr:rowOff>
    </xdr:from>
    <xdr:to>
      <xdr:col>4</xdr:col>
      <xdr:colOff>1083280</xdr:colOff>
      <xdr:row>18</xdr:row>
      <xdr:rowOff>263101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400-000018000000}"/>
            </a:ext>
            <a:ext uri="{147F2762-F138-4A5C-976F-8EAC2B608ADB}">
              <a16:predDERef xmlns:a16="http://schemas.microsoft.com/office/drawing/2014/main" pred="{622DF61C-E87B-E548-9A5A-130B978A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4860" y="7505879"/>
          <a:ext cx="242675" cy="2331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1308469</xdr:colOff>
      <xdr:row>0</xdr:row>
      <xdr:rowOff>241300</xdr:rowOff>
    </xdr:from>
    <xdr:to>
      <xdr:col>4</xdr:col>
      <xdr:colOff>7988</xdr:colOff>
      <xdr:row>3</xdr:row>
      <xdr:rowOff>174244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33969" y="2413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1016000</xdr:colOff>
      <xdr:row>4</xdr:row>
      <xdr:rowOff>38100</xdr:rowOff>
    </xdr:from>
    <xdr:to>
      <xdr:col>2</xdr:col>
      <xdr:colOff>1293272</xdr:colOff>
      <xdr:row>5</xdr:row>
      <xdr:rowOff>17985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2413000"/>
          <a:ext cx="277272" cy="284685"/>
        </a:xfrm>
        <a:prstGeom prst="rect">
          <a:avLst/>
        </a:prstGeom>
      </xdr:spPr>
    </xdr:pic>
    <xdr:clientData/>
  </xdr:twoCellAnchor>
  <xdr:twoCellAnchor editAs="oneCell">
    <xdr:from>
      <xdr:col>3</xdr:col>
      <xdr:colOff>992549</xdr:colOff>
      <xdr:row>4</xdr:row>
      <xdr:rowOff>39678</xdr:rowOff>
    </xdr:from>
    <xdr:to>
      <xdr:col>3</xdr:col>
      <xdr:colOff>1265250</xdr:colOff>
      <xdr:row>5</xdr:row>
      <xdr:rowOff>14616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2949" y="2414578"/>
          <a:ext cx="272701" cy="279738"/>
        </a:xfrm>
        <a:prstGeom prst="rect">
          <a:avLst/>
        </a:prstGeom>
      </xdr:spPr>
    </xdr:pic>
    <xdr:clientData/>
  </xdr:twoCellAnchor>
  <xdr:twoCellAnchor editAs="oneCell">
    <xdr:from>
      <xdr:col>4</xdr:col>
      <xdr:colOff>862852</xdr:colOff>
      <xdr:row>4</xdr:row>
      <xdr:rowOff>48694</xdr:rowOff>
    </xdr:from>
    <xdr:to>
      <xdr:col>4</xdr:col>
      <xdr:colOff>1105527</xdr:colOff>
      <xdr:row>5</xdr:row>
      <xdr:rowOff>3015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  <a:ext uri="{147F2762-F138-4A5C-976F-8EAC2B608ADB}">
              <a16:predDERef xmlns:a16="http://schemas.microsoft.com/office/drawing/2014/main" pred="{239EC9C0-4D6E-F640-A4EB-099E2692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4852" y="2410894"/>
          <a:ext cx="242675" cy="249596"/>
        </a:xfrm>
        <a:prstGeom prst="rect">
          <a:avLst/>
        </a:prstGeom>
      </xdr:spPr>
    </xdr:pic>
    <xdr:clientData/>
  </xdr:twoCellAnchor>
  <xdr:twoCellAnchor editAs="oneCell">
    <xdr:from>
      <xdr:col>2</xdr:col>
      <xdr:colOff>1075682</xdr:colOff>
      <xdr:row>7</xdr:row>
      <xdr:rowOff>70387</xdr:rowOff>
    </xdr:from>
    <xdr:to>
      <xdr:col>2</xdr:col>
      <xdr:colOff>1352954</xdr:colOff>
      <xdr:row>8</xdr:row>
      <xdr:rowOff>53456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9982" y="4235987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1031065</xdr:colOff>
      <xdr:row>7</xdr:row>
      <xdr:rowOff>38100</xdr:rowOff>
    </xdr:from>
    <xdr:to>
      <xdr:col>3</xdr:col>
      <xdr:colOff>1303766</xdr:colOff>
      <xdr:row>8</xdr:row>
      <xdr:rowOff>16222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1465" y="12268200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892901</xdr:colOff>
      <xdr:row>7</xdr:row>
      <xdr:rowOff>56639</xdr:rowOff>
    </xdr:from>
    <xdr:to>
      <xdr:col>4</xdr:col>
      <xdr:colOff>1135576</xdr:colOff>
      <xdr:row>8</xdr:row>
      <xdr:rowOff>3997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901" y="1228673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1055343</xdr:colOff>
      <xdr:row>12</xdr:row>
      <xdr:rowOff>63110</xdr:rowOff>
    </xdr:from>
    <xdr:to>
      <xdr:col>2</xdr:col>
      <xdr:colOff>1332615</xdr:colOff>
      <xdr:row>13</xdr:row>
      <xdr:rowOff>46179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4143" y="13690210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1048826</xdr:colOff>
      <xdr:row>12</xdr:row>
      <xdr:rowOff>48166</xdr:rowOff>
    </xdr:from>
    <xdr:to>
      <xdr:col>3</xdr:col>
      <xdr:colOff>1321527</xdr:colOff>
      <xdr:row>13</xdr:row>
      <xdr:rowOff>26288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226" y="13675266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910662</xdr:colOff>
      <xdr:row>12</xdr:row>
      <xdr:rowOff>66704</xdr:rowOff>
    </xdr:from>
    <xdr:to>
      <xdr:col>4</xdr:col>
      <xdr:colOff>1153337</xdr:colOff>
      <xdr:row>13</xdr:row>
      <xdr:rowOff>7712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662" y="136938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18</xdr:row>
      <xdr:rowOff>50136</xdr:rowOff>
    </xdr:from>
    <xdr:to>
      <xdr:col>2</xdr:col>
      <xdr:colOff>1305972</xdr:colOff>
      <xdr:row>19</xdr:row>
      <xdr:rowOff>30535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5340936"/>
          <a:ext cx="277272" cy="272499"/>
        </a:xfrm>
        <a:prstGeom prst="rect">
          <a:avLst/>
        </a:prstGeom>
      </xdr:spPr>
    </xdr:pic>
    <xdr:clientData/>
  </xdr:twoCellAnchor>
  <xdr:twoCellAnchor editAs="oneCell">
    <xdr:from>
      <xdr:col>3</xdr:col>
      <xdr:colOff>1022183</xdr:colOff>
      <xdr:row>18</xdr:row>
      <xdr:rowOff>43245</xdr:rowOff>
    </xdr:from>
    <xdr:to>
      <xdr:col>3</xdr:col>
      <xdr:colOff>1294884</xdr:colOff>
      <xdr:row>19</xdr:row>
      <xdr:rowOff>21368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583" y="15334045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884019</xdr:colOff>
      <xdr:row>18</xdr:row>
      <xdr:rowOff>53320</xdr:rowOff>
    </xdr:from>
    <xdr:to>
      <xdr:col>4</xdr:col>
      <xdr:colOff>1126694</xdr:colOff>
      <xdr:row>19</xdr:row>
      <xdr:rowOff>679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019" y="15344120"/>
          <a:ext cx="242675" cy="2331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1270369</xdr:colOff>
      <xdr:row>0</xdr:row>
      <xdr:rowOff>215900</xdr:rowOff>
    </xdr:from>
    <xdr:to>
      <xdr:col>3</xdr:col>
      <xdr:colOff>1341488</xdr:colOff>
      <xdr:row>3</xdr:row>
      <xdr:rowOff>148844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095869" y="2159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1016000</xdr:colOff>
      <xdr:row>4</xdr:row>
      <xdr:rowOff>38100</xdr:rowOff>
    </xdr:from>
    <xdr:to>
      <xdr:col>2</xdr:col>
      <xdr:colOff>1293272</xdr:colOff>
      <xdr:row>5</xdr:row>
      <xdr:rowOff>17985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2413000"/>
          <a:ext cx="277272" cy="271985"/>
        </a:xfrm>
        <a:prstGeom prst="rect">
          <a:avLst/>
        </a:prstGeom>
      </xdr:spPr>
    </xdr:pic>
    <xdr:clientData/>
  </xdr:twoCellAnchor>
  <xdr:twoCellAnchor editAs="oneCell">
    <xdr:from>
      <xdr:col>3</xdr:col>
      <xdr:colOff>992549</xdr:colOff>
      <xdr:row>4</xdr:row>
      <xdr:rowOff>39678</xdr:rowOff>
    </xdr:from>
    <xdr:to>
      <xdr:col>3</xdr:col>
      <xdr:colOff>1265250</xdr:colOff>
      <xdr:row>5</xdr:row>
      <xdr:rowOff>14616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2949" y="2414578"/>
          <a:ext cx="272701" cy="267038"/>
        </a:xfrm>
        <a:prstGeom prst="rect">
          <a:avLst/>
        </a:prstGeom>
      </xdr:spPr>
    </xdr:pic>
    <xdr:clientData/>
  </xdr:twoCellAnchor>
  <xdr:twoCellAnchor editAs="oneCell">
    <xdr:from>
      <xdr:col>4</xdr:col>
      <xdr:colOff>862852</xdr:colOff>
      <xdr:row>4</xdr:row>
      <xdr:rowOff>48694</xdr:rowOff>
    </xdr:from>
    <xdr:to>
      <xdr:col>4</xdr:col>
      <xdr:colOff>1105527</xdr:colOff>
      <xdr:row>5</xdr:row>
      <xdr:rowOff>3015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  <a:ext uri="{147F2762-F138-4A5C-976F-8EAC2B608ADB}">
              <a16:predDERef xmlns:a16="http://schemas.microsoft.com/office/drawing/2014/main" pred="{239EC9C0-4D6E-F640-A4EB-099E2692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4852" y="2423594"/>
          <a:ext cx="242675" cy="246421"/>
        </a:xfrm>
        <a:prstGeom prst="rect">
          <a:avLst/>
        </a:prstGeom>
      </xdr:spPr>
    </xdr:pic>
    <xdr:clientData/>
  </xdr:twoCellAnchor>
  <xdr:twoCellAnchor editAs="oneCell">
    <xdr:from>
      <xdr:col>2</xdr:col>
      <xdr:colOff>1037582</xdr:colOff>
      <xdr:row>7</xdr:row>
      <xdr:rowOff>44987</xdr:rowOff>
    </xdr:from>
    <xdr:to>
      <xdr:col>2</xdr:col>
      <xdr:colOff>1314854</xdr:colOff>
      <xdr:row>8</xdr:row>
      <xdr:rowOff>28056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6382" y="12224287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1031065</xdr:colOff>
      <xdr:row>7</xdr:row>
      <xdr:rowOff>38100</xdr:rowOff>
    </xdr:from>
    <xdr:to>
      <xdr:col>3</xdr:col>
      <xdr:colOff>1303766</xdr:colOff>
      <xdr:row>8</xdr:row>
      <xdr:rowOff>16222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1465" y="12217400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892901</xdr:colOff>
      <xdr:row>7</xdr:row>
      <xdr:rowOff>56639</xdr:rowOff>
    </xdr:from>
    <xdr:to>
      <xdr:col>4</xdr:col>
      <xdr:colOff>1135576</xdr:colOff>
      <xdr:row>8</xdr:row>
      <xdr:rowOff>3997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901" y="1223593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1055343</xdr:colOff>
      <xdr:row>12</xdr:row>
      <xdr:rowOff>63110</xdr:rowOff>
    </xdr:from>
    <xdr:to>
      <xdr:col>2</xdr:col>
      <xdr:colOff>1332615</xdr:colOff>
      <xdr:row>13</xdr:row>
      <xdr:rowOff>46179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4143" y="13639410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1048826</xdr:colOff>
      <xdr:row>12</xdr:row>
      <xdr:rowOff>48166</xdr:rowOff>
    </xdr:from>
    <xdr:to>
      <xdr:col>3</xdr:col>
      <xdr:colOff>1321527</xdr:colOff>
      <xdr:row>13</xdr:row>
      <xdr:rowOff>26288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226" y="13624466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910662</xdr:colOff>
      <xdr:row>12</xdr:row>
      <xdr:rowOff>66704</xdr:rowOff>
    </xdr:from>
    <xdr:to>
      <xdr:col>4</xdr:col>
      <xdr:colOff>1153337</xdr:colOff>
      <xdr:row>13</xdr:row>
      <xdr:rowOff>7712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662" y="136430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18</xdr:row>
      <xdr:rowOff>50136</xdr:rowOff>
    </xdr:from>
    <xdr:to>
      <xdr:col>2</xdr:col>
      <xdr:colOff>1305972</xdr:colOff>
      <xdr:row>19</xdr:row>
      <xdr:rowOff>30535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5290136"/>
          <a:ext cx="277272" cy="272499"/>
        </a:xfrm>
        <a:prstGeom prst="rect">
          <a:avLst/>
        </a:prstGeom>
      </xdr:spPr>
    </xdr:pic>
    <xdr:clientData/>
  </xdr:twoCellAnchor>
  <xdr:twoCellAnchor editAs="oneCell">
    <xdr:from>
      <xdr:col>3</xdr:col>
      <xdr:colOff>1022183</xdr:colOff>
      <xdr:row>18</xdr:row>
      <xdr:rowOff>43245</xdr:rowOff>
    </xdr:from>
    <xdr:to>
      <xdr:col>3</xdr:col>
      <xdr:colOff>1294884</xdr:colOff>
      <xdr:row>19</xdr:row>
      <xdr:rowOff>21368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583" y="15283245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884019</xdr:colOff>
      <xdr:row>18</xdr:row>
      <xdr:rowOff>53320</xdr:rowOff>
    </xdr:from>
    <xdr:to>
      <xdr:col>4</xdr:col>
      <xdr:colOff>1126694</xdr:colOff>
      <xdr:row>19</xdr:row>
      <xdr:rowOff>679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019" y="15293320"/>
          <a:ext cx="242675" cy="2331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1359269</xdr:colOff>
      <xdr:row>0</xdr:row>
      <xdr:rowOff>228600</xdr:rowOff>
    </xdr:from>
    <xdr:to>
      <xdr:col>4</xdr:col>
      <xdr:colOff>58788</xdr:colOff>
      <xdr:row>3</xdr:row>
      <xdr:rowOff>161544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84769" y="2286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1016000</xdr:colOff>
      <xdr:row>4</xdr:row>
      <xdr:rowOff>38100</xdr:rowOff>
    </xdr:from>
    <xdr:to>
      <xdr:col>2</xdr:col>
      <xdr:colOff>1293272</xdr:colOff>
      <xdr:row>5</xdr:row>
      <xdr:rowOff>17985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2413000"/>
          <a:ext cx="277272" cy="271985"/>
        </a:xfrm>
        <a:prstGeom prst="rect">
          <a:avLst/>
        </a:prstGeom>
      </xdr:spPr>
    </xdr:pic>
    <xdr:clientData/>
  </xdr:twoCellAnchor>
  <xdr:twoCellAnchor editAs="oneCell">
    <xdr:from>
      <xdr:col>3</xdr:col>
      <xdr:colOff>992549</xdr:colOff>
      <xdr:row>4</xdr:row>
      <xdr:rowOff>39678</xdr:rowOff>
    </xdr:from>
    <xdr:to>
      <xdr:col>3</xdr:col>
      <xdr:colOff>1265250</xdr:colOff>
      <xdr:row>5</xdr:row>
      <xdr:rowOff>14616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2949" y="2414578"/>
          <a:ext cx="272701" cy="267038"/>
        </a:xfrm>
        <a:prstGeom prst="rect">
          <a:avLst/>
        </a:prstGeom>
      </xdr:spPr>
    </xdr:pic>
    <xdr:clientData/>
  </xdr:twoCellAnchor>
  <xdr:twoCellAnchor editAs="oneCell">
    <xdr:from>
      <xdr:col>4</xdr:col>
      <xdr:colOff>862852</xdr:colOff>
      <xdr:row>4</xdr:row>
      <xdr:rowOff>48694</xdr:rowOff>
    </xdr:from>
    <xdr:to>
      <xdr:col>4</xdr:col>
      <xdr:colOff>1105527</xdr:colOff>
      <xdr:row>5</xdr:row>
      <xdr:rowOff>3015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  <a:ext uri="{147F2762-F138-4A5C-976F-8EAC2B608ADB}">
              <a16:predDERef xmlns:a16="http://schemas.microsoft.com/office/drawing/2014/main" pred="{239EC9C0-4D6E-F640-A4EB-099E2692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4852" y="2423594"/>
          <a:ext cx="242675" cy="246421"/>
        </a:xfrm>
        <a:prstGeom prst="rect">
          <a:avLst/>
        </a:prstGeom>
      </xdr:spPr>
    </xdr:pic>
    <xdr:clientData/>
  </xdr:twoCellAnchor>
  <xdr:twoCellAnchor editAs="oneCell">
    <xdr:from>
      <xdr:col>2</xdr:col>
      <xdr:colOff>1037582</xdr:colOff>
      <xdr:row>7</xdr:row>
      <xdr:rowOff>44987</xdr:rowOff>
    </xdr:from>
    <xdr:to>
      <xdr:col>2</xdr:col>
      <xdr:colOff>1314854</xdr:colOff>
      <xdr:row>8</xdr:row>
      <xdr:rowOff>28056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6382" y="12224287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1031065</xdr:colOff>
      <xdr:row>7</xdr:row>
      <xdr:rowOff>38100</xdr:rowOff>
    </xdr:from>
    <xdr:to>
      <xdr:col>3</xdr:col>
      <xdr:colOff>1303766</xdr:colOff>
      <xdr:row>8</xdr:row>
      <xdr:rowOff>16222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1465" y="12217400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892901</xdr:colOff>
      <xdr:row>7</xdr:row>
      <xdr:rowOff>56639</xdr:rowOff>
    </xdr:from>
    <xdr:to>
      <xdr:col>4</xdr:col>
      <xdr:colOff>1135576</xdr:colOff>
      <xdr:row>8</xdr:row>
      <xdr:rowOff>3997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901" y="1223593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1055343</xdr:colOff>
      <xdr:row>12</xdr:row>
      <xdr:rowOff>63110</xdr:rowOff>
    </xdr:from>
    <xdr:to>
      <xdr:col>2</xdr:col>
      <xdr:colOff>1332615</xdr:colOff>
      <xdr:row>13</xdr:row>
      <xdr:rowOff>46179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4143" y="13639410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1048826</xdr:colOff>
      <xdr:row>12</xdr:row>
      <xdr:rowOff>48166</xdr:rowOff>
    </xdr:from>
    <xdr:to>
      <xdr:col>3</xdr:col>
      <xdr:colOff>1321527</xdr:colOff>
      <xdr:row>13</xdr:row>
      <xdr:rowOff>26288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226" y="13624466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910662</xdr:colOff>
      <xdr:row>12</xdr:row>
      <xdr:rowOff>66704</xdr:rowOff>
    </xdr:from>
    <xdr:to>
      <xdr:col>4</xdr:col>
      <xdr:colOff>1153337</xdr:colOff>
      <xdr:row>13</xdr:row>
      <xdr:rowOff>7712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662" y="136430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18</xdr:row>
      <xdr:rowOff>50136</xdr:rowOff>
    </xdr:from>
    <xdr:to>
      <xdr:col>2</xdr:col>
      <xdr:colOff>1305972</xdr:colOff>
      <xdr:row>19</xdr:row>
      <xdr:rowOff>30535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5290136"/>
          <a:ext cx="277272" cy="272499"/>
        </a:xfrm>
        <a:prstGeom prst="rect">
          <a:avLst/>
        </a:prstGeom>
      </xdr:spPr>
    </xdr:pic>
    <xdr:clientData/>
  </xdr:twoCellAnchor>
  <xdr:twoCellAnchor editAs="oneCell">
    <xdr:from>
      <xdr:col>3</xdr:col>
      <xdr:colOff>1022183</xdr:colOff>
      <xdr:row>18</xdr:row>
      <xdr:rowOff>43245</xdr:rowOff>
    </xdr:from>
    <xdr:to>
      <xdr:col>3</xdr:col>
      <xdr:colOff>1294884</xdr:colOff>
      <xdr:row>19</xdr:row>
      <xdr:rowOff>21368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583" y="15283245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884019</xdr:colOff>
      <xdr:row>18</xdr:row>
      <xdr:rowOff>53320</xdr:rowOff>
    </xdr:from>
    <xdr:to>
      <xdr:col>4</xdr:col>
      <xdr:colOff>1126694</xdr:colOff>
      <xdr:row>19</xdr:row>
      <xdr:rowOff>679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019" y="15293320"/>
          <a:ext cx="242675" cy="2331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1283069</xdr:colOff>
      <xdr:row>0</xdr:row>
      <xdr:rowOff>152400</xdr:rowOff>
    </xdr:from>
    <xdr:to>
      <xdr:col>3</xdr:col>
      <xdr:colOff>1354188</xdr:colOff>
      <xdr:row>3</xdr:row>
      <xdr:rowOff>85344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08569" y="152400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1016000</xdr:colOff>
      <xdr:row>4</xdr:row>
      <xdr:rowOff>38100</xdr:rowOff>
    </xdr:from>
    <xdr:to>
      <xdr:col>2</xdr:col>
      <xdr:colOff>1293272</xdr:colOff>
      <xdr:row>5</xdr:row>
      <xdr:rowOff>17985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2413000"/>
          <a:ext cx="277272" cy="271985"/>
        </a:xfrm>
        <a:prstGeom prst="rect">
          <a:avLst/>
        </a:prstGeom>
      </xdr:spPr>
    </xdr:pic>
    <xdr:clientData/>
  </xdr:twoCellAnchor>
  <xdr:twoCellAnchor editAs="oneCell">
    <xdr:from>
      <xdr:col>3</xdr:col>
      <xdr:colOff>992549</xdr:colOff>
      <xdr:row>4</xdr:row>
      <xdr:rowOff>39678</xdr:rowOff>
    </xdr:from>
    <xdr:to>
      <xdr:col>3</xdr:col>
      <xdr:colOff>1265250</xdr:colOff>
      <xdr:row>5</xdr:row>
      <xdr:rowOff>14616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2949" y="2414578"/>
          <a:ext cx="272701" cy="267038"/>
        </a:xfrm>
        <a:prstGeom prst="rect">
          <a:avLst/>
        </a:prstGeom>
      </xdr:spPr>
    </xdr:pic>
    <xdr:clientData/>
  </xdr:twoCellAnchor>
  <xdr:twoCellAnchor editAs="oneCell">
    <xdr:from>
      <xdr:col>4</xdr:col>
      <xdr:colOff>862852</xdr:colOff>
      <xdr:row>4</xdr:row>
      <xdr:rowOff>48694</xdr:rowOff>
    </xdr:from>
    <xdr:to>
      <xdr:col>4</xdr:col>
      <xdr:colOff>1105527</xdr:colOff>
      <xdr:row>5</xdr:row>
      <xdr:rowOff>3015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  <a:ext uri="{147F2762-F138-4A5C-976F-8EAC2B608ADB}">
              <a16:predDERef xmlns:a16="http://schemas.microsoft.com/office/drawing/2014/main" pred="{239EC9C0-4D6E-F640-A4EB-099E2692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4852" y="2423594"/>
          <a:ext cx="242675" cy="246421"/>
        </a:xfrm>
        <a:prstGeom prst="rect">
          <a:avLst/>
        </a:prstGeom>
      </xdr:spPr>
    </xdr:pic>
    <xdr:clientData/>
  </xdr:twoCellAnchor>
  <xdr:twoCellAnchor editAs="oneCell">
    <xdr:from>
      <xdr:col>2</xdr:col>
      <xdr:colOff>1037582</xdr:colOff>
      <xdr:row>7</xdr:row>
      <xdr:rowOff>44987</xdr:rowOff>
    </xdr:from>
    <xdr:to>
      <xdr:col>2</xdr:col>
      <xdr:colOff>1314854</xdr:colOff>
      <xdr:row>8</xdr:row>
      <xdr:rowOff>28056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6382" y="12224287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1031065</xdr:colOff>
      <xdr:row>7</xdr:row>
      <xdr:rowOff>38100</xdr:rowOff>
    </xdr:from>
    <xdr:to>
      <xdr:col>3</xdr:col>
      <xdr:colOff>1303766</xdr:colOff>
      <xdr:row>8</xdr:row>
      <xdr:rowOff>16222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1465" y="12217400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892901</xdr:colOff>
      <xdr:row>7</xdr:row>
      <xdr:rowOff>56639</xdr:rowOff>
    </xdr:from>
    <xdr:to>
      <xdr:col>4</xdr:col>
      <xdr:colOff>1135576</xdr:colOff>
      <xdr:row>8</xdr:row>
      <xdr:rowOff>3997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901" y="1223593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1055343</xdr:colOff>
      <xdr:row>12</xdr:row>
      <xdr:rowOff>63110</xdr:rowOff>
    </xdr:from>
    <xdr:to>
      <xdr:col>2</xdr:col>
      <xdr:colOff>1332615</xdr:colOff>
      <xdr:row>13</xdr:row>
      <xdr:rowOff>46179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4143" y="13639410"/>
          <a:ext cx="277272" cy="275169"/>
        </a:xfrm>
        <a:prstGeom prst="rect">
          <a:avLst/>
        </a:prstGeom>
      </xdr:spPr>
    </xdr:pic>
    <xdr:clientData/>
  </xdr:twoCellAnchor>
  <xdr:twoCellAnchor editAs="oneCell">
    <xdr:from>
      <xdr:col>3</xdr:col>
      <xdr:colOff>1048826</xdr:colOff>
      <xdr:row>12</xdr:row>
      <xdr:rowOff>48166</xdr:rowOff>
    </xdr:from>
    <xdr:to>
      <xdr:col>3</xdr:col>
      <xdr:colOff>1321527</xdr:colOff>
      <xdr:row>13</xdr:row>
      <xdr:rowOff>26288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226" y="13624466"/>
          <a:ext cx="272701" cy="270222"/>
        </a:xfrm>
        <a:prstGeom prst="rect">
          <a:avLst/>
        </a:prstGeom>
      </xdr:spPr>
    </xdr:pic>
    <xdr:clientData/>
  </xdr:twoCellAnchor>
  <xdr:twoCellAnchor editAs="oneCell">
    <xdr:from>
      <xdr:col>4</xdr:col>
      <xdr:colOff>910662</xdr:colOff>
      <xdr:row>12</xdr:row>
      <xdr:rowOff>66704</xdr:rowOff>
    </xdr:from>
    <xdr:to>
      <xdr:col>4</xdr:col>
      <xdr:colOff>1153337</xdr:colOff>
      <xdr:row>13</xdr:row>
      <xdr:rowOff>7712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662" y="13643004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18</xdr:row>
      <xdr:rowOff>50136</xdr:rowOff>
    </xdr:from>
    <xdr:to>
      <xdr:col>2</xdr:col>
      <xdr:colOff>1305972</xdr:colOff>
      <xdr:row>19</xdr:row>
      <xdr:rowOff>30535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5290136"/>
          <a:ext cx="277272" cy="272499"/>
        </a:xfrm>
        <a:prstGeom prst="rect">
          <a:avLst/>
        </a:prstGeom>
      </xdr:spPr>
    </xdr:pic>
    <xdr:clientData/>
  </xdr:twoCellAnchor>
  <xdr:twoCellAnchor editAs="oneCell">
    <xdr:from>
      <xdr:col>3</xdr:col>
      <xdr:colOff>1022183</xdr:colOff>
      <xdr:row>18</xdr:row>
      <xdr:rowOff>43245</xdr:rowOff>
    </xdr:from>
    <xdr:to>
      <xdr:col>3</xdr:col>
      <xdr:colOff>1294884</xdr:colOff>
      <xdr:row>19</xdr:row>
      <xdr:rowOff>21368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2583" y="15283245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884019</xdr:colOff>
      <xdr:row>18</xdr:row>
      <xdr:rowOff>53320</xdr:rowOff>
    </xdr:from>
    <xdr:to>
      <xdr:col>4</xdr:col>
      <xdr:colOff>1126694</xdr:colOff>
      <xdr:row>19</xdr:row>
      <xdr:rowOff>679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019" y="15293320"/>
          <a:ext cx="242675" cy="2331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1312703</xdr:colOff>
      <xdr:row>0</xdr:row>
      <xdr:rowOff>258234</xdr:rowOff>
    </xdr:from>
    <xdr:to>
      <xdr:col>4</xdr:col>
      <xdr:colOff>12222</xdr:colOff>
      <xdr:row>3</xdr:row>
      <xdr:rowOff>191178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138203" y="258234"/>
          <a:ext cx="3271519" cy="2523744"/>
        </a:xfrm>
        <a:prstGeom prst="rect">
          <a:avLst/>
        </a:prstGeom>
      </xdr:spPr>
    </xdr:pic>
    <xdr:clientData/>
  </xdr:twoCellAnchor>
  <xdr:twoCellAnchor editAs="oneCell">
    <xdr:from>
      <xdr:col>2</xdr:col>
      <xdr:colOff>1051919</xdr:colOff>
      <xdr:row>4</xdr:row>
      <xdr:rowOff>64141</xdr:rowOff>
    </xdr:from>
    <xdr:to>
      <xdr:col>2</xdr:col>
      <xdr:colOff>1329191</xdr:colOff>
      <xdr:row>5</xdr:row>
      <xdr:rowOff>40948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6363" y="2629798"/>
          <a:ext cx="277272" cy="284685"/>
        </a:xfrm>
        <a:prstGeom prst="rect">
          <a:avLst/>
        </a:prstGeom>
      </xdr:spPr>
    </xdr:pic>
    <xdr:clientData/>
  </xdr:twoCellAnchor>
  <xdr:twoCellAnchor editAs="oneCell">
    <xdr:from>
      <xdr:col>3</xdr:col>
      <xdr:colOff>1027441</xdr:colOff>
      <xdr:row>4</xdr:row>
      <xdr:rowOff>65719</xdr:rowOff>
    </xdr:from>
    <xdr:to>
      <xdr:col>3</xdr:col>
      <xdr:colOff>1300142</xdr:colOff>
      <xdr:row>5</xdr:row>
      <xdr:rowOff>37579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4512" y="2631376"/>
          <a:ext cx="272701" cy="279738"/>
        </a:xfrm>
        <a:prstGeom prst="rect">
          <a:avLst/>
        </a:prstGeom>
      </xdr:spPr>
    </xdr:pic>
    <xdr:clientData/>
  </xdr:twoCellAnchor>
  <xdr:twoCellAnchor editAs="oneCell">
    <xdr:from>
      <xdr:col>4</xdr:col>
      <xdr:colOff>896718</xdr:colOff>
      <xdr:row>4</xdr:row>
      <xdr:rowOff>84260</xdr:rowOff>
    </xdr:from>
    <xdr:to>
      <xdr:col>4</xdr:col>
      <xdr:colOff>1139393</xdr:colOff>
      <xdr:row>5</xdr:row>
      <xdr:rowOff>17512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76415" y="2649917"/>
          <a:ext cx="242675" cy="241130"/>
        </a:xfrm>
        <a:prstGeom prst="rect">
          <a:avLst/>
        </a:prstGeom>
      </xdr:spPr>
    </xdr:pic>
    <xdr:clientData/>
  </xdr:twoCellAnchor>
  <xdr:twoCellAnchor editAs="oneCell">
    <xdr:from>
      <xdr:col>2</xdr:col>
      <xdr:colOff>1065522</xdr:colOff>
      <xdr:row>7</xdr:row>
      <xdr:rowOff>67847</xdr:rowOff>
    </xdr:from>
    <xdr:to>
      <xdr:col>2</xdr:col>
      <xdr:colOff>1342794</xdr:colOff>
      <xdr:row>8</xdr:row>
      <xdr:rowOff>48047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4322" y="12778007"/>
          <a:ext cx="277272" cy="277380"/>
        </a:xfrm>
        <a:prstGeom prst="rect">
          <a:avLst/>
        </a:prstGeom>
      </xdr:spPr>
    </xdr:pic>
    <xdr:clientData/>
  </xdr:twoCellAnchor>
  <xdr:twoCellAnchor editAs="oneCell">
    <xdr:from>
      <xdr:col>3</xdr:col>
      <xdr:colOff>1049453</xdr:colOff>
      <xdr:row>7</xdr:row>
      <xdr:rowOff>60960</xdr:rowOff>
    </xdr:from>
    <xdr:to>
      <xdr:col>3</xdr:col>
      <xdr:colOff>1322154</xdr:colOff>
      <xdr:row>8</xdr:row>
      <xdr:rowOff>38118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853" y="12771120"/>
          <a:ext cx="272701" cy="272433"/>
        </a:xfrm>
        <a:prstGeom prst="rect">
          <a:avLst/>
        </a:prstGeom>
      </xdr:spPr>
    </xdr:pic>
    <xdr:clientData/>
  </xdr:twoCellAnchor>
  <xdr:twoCellAnchor editAs="oneCell">
    <xdr:from>
      <xdr:col>4</xdr:col>
      <xdr:colOff>892628</xdr:colOff>
      <xdr:row>7</xdr:row>
      <xdr:rowOff>59179</xdr:rowOff>
    </xdr:from>
    <xdr:to>
      <xdr:col>4</xdr:col>
      <xdr:colOff>1135303</xdr:colOff>
      <xdr:row>8</xdr:row>
      <xdr:rowOff>187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4628" y="12769339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1083283</xdr:colOff>
      <xdr:row>12</xdr:row>
      <xdr:rowOff>64853</xdr:rowOff>
    </xdr:from>
    <xdr:to>
      <xdr:col>2</xdr:col>
      <xdr:colOff>1360555</xdr:colOff>
      <xdr:row>13</xdr:row>
      <xdr:rowOff>45053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2083" y="14166933"/>
          <a:ext cx="277272" cy="277380"/>
        </a:xfrm>
        <a:prstGeom prst="rect">
          <a:avLst/>
        </a:prstGeom>
      </xdr:spPr>
    </xdr:pic>
    <xdr:clientData/>
  </xdr:twoCellAnchor>
  <xdr:twoCellAnchor editAs="oneCell">
    <xdr:from>
      <xdr:col>3</xdr:col>
      <xdr:colOff>1067214</xdr:colOff>
      <xdr:row>12</xdr:row>
      <xdr:rowOff>70229</xdr:rowOff>
    </xdr:from>
    <xdr:to>
      <xdr:col>3</xdr:col>
      <xdr:colOff>1327215</xdr:colOff>
      <xdr:row>13</xdr:row>
      <xdr:rowOff>45482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614" y="14172309"/>
          <a:ext cx="260001" cy="272433"/>
        </a:xfrm>
        <a:prstGeom prst="rect">
          <a:avLst/>
        </a:prstGeom>
      </xdr:spPr>
    </xdr:pic>
    <xdr:clientData/>
  </xdr:twoCellAnchor>
  <xdr:twoCellAnchor editAs="oneCell">
    <xdr:from>
      <xdr:col>4</xdr:col>
      <xdr:colOff>910389</xdr:colOff>
      <xdr:row>12</xdr:row>
      <xdr:rowOff>58287</xdr:rowOff>
    </xdr:from>
    <xdr:to>
      <xdr:col>4</xdr:col>
      <xdr:colOff>1153064</xdr:colOff>
      <xdr:row>12</xdr:row>
      <xdr:rowOff>281870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2389" y="14160367"/>
          <a:ext cx="242675" cy="233108"/>
        </a:xfrm>
        <a:prstGeom prst="rect">
          <a:avLst/>
        </a:prstGeom>
      </xdr:spPr>
    </xdr:pic>
    <xdr:clientData/>
  </xdr:twoCellAnchor>
  <xdr:twoCellAnchor editAs="oneCell">
    <xdr:from>
      <xdr:col>2</xdr:col>
      <xdr:colOff>1056640</xdr:colOff>
      <xdr:row>18</xdr:row>
      <xdr:rowOff>59014</xdr:rowOff>
    </xdr:from>
    <xdr:to>
      <xdr:col>2</xdr:col>
      <xdr:colOff>1333912</xdr:colOff>
      <xdr:row>19</xdr:row>
      <xdr:rowOff>29888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5440" y="15817174"/>
          <a:ext cx="277272" cy="272499"/>
        </a:xfrm>
        <a:prstGeom prst="rect">
          <a:avLst/>
        </a:prstGeom>
      </xdr:spPr>
    </xdr:pic>
    <xdr:clientData/>
  </xdr:twoCellAnchor>
  <xdr:twoCellAnchor editAs="oneCell">
    <xdr:from>
      <xdr:col>3</xdr:col>
      <xdr:colOff>1040571</xdr:colOff>
      <xdr:row>18</xdr:row>
      <xdr:rowOff>52123</xdr:rowOff>
    </xdr:from>
    <xdr:to>
      <xdr:col>3</xdr:col>
      <xdr:colOff>1313272</xdr:colOff>
      <xdr:row>19</xdr:row>
      <xdr:rowOff>30246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0971" y="15810283"/>
          <a:ext cx="272701" cy="270223"/>
        </a:xfrm>
        <a:prstGeom prst="rect">
          <a:avLst/>
        </a:prstGeom>
      </xdr:spPr>
    </xdr:pic>
    <xdr:clientData/>
  </xdr:twoCellAnchor>
  <xdr:twoCellAnchor editAs="oneCell">
    <xdr:from>
      <xdr:col>4</xdr:col>
      <xdr:colOff>883746</xdr:colOff>
      <xdr:row>18</xdr:row>
      <xdr:rowOff>72358</xdr:rowOff>
    </xdr:from>
    <xdr:to>
      <xdr:col>4</xdr:col>
      <xdr:colOff>1126421</xdr:colOff>
      <xdr:row>19</xdr:row>
      <xdr:rowOff>13367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5746" y="15830518"/>
          <a:ext cx="242675" cy="2331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B16F27-BD08-0E4D-8F7C-AD01755C858C}" name="Table2" displayName="Table2" ref="B2:B9" totalsRowShown="0" dataDxfId="1">
  <autoFilter ref="B2:B9" xr:uid="{5890401F-9B81-3940-B738-66B04E6BDC0A}"/>
  <tableColumns count="1">
    <tableColumn id="1" xr3:uid="{DB98E025-E082-D745-8F9D-E66046E396A8}" name="Typ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K41"/>
  <sheetViews>
    <sheetView zoomScale="80" zoomScaleNormal="80" workbookViewId="0">
      <selection activeCell="B13" sqref="B13"/>
    </sheetView>
  </sheetViews>
  <sheetFormatPr defaultColWidth="11" defaultRowHeight="15.75"/>
  <cols>
    <col min="1" max="1" width="20.625" style="19" customWidth="1"/>
    <col min="2" max="2" width="21" style="19" customWidth="1"/>
    <col min="3" max="3" width="20.625" style="19" customWidth="1"/>
    <col min="4" max="6" width="21" style="19" customWidth="1"/>
    <col min="7" max="7" width="6.125" style="19" customWidth="1"/>
    <col min="8" max="8" width="21.625" style="19" customWidth="1"/>
    <col min="9" max="9" width="11" style="19"/>
    <col min="10" max="10" width="13.125" style="19" customWidth="1"/>
    <col min="11" max="11" width="11.5" style="19" customWidth="1"/>
    <col min="12" max="16384" width="11" style="19"/>
  </cols>
  <sheetData>
    <row r="2" spans="1:11" ht="6" customHeight="1" thickBot="1"/>
    <row r="3" spans="1:11" ht="16.5" hidden="1" thickBot="1"/>
    <row r="4" spans="1:11" ht="111" hidden="1" customHeight="1" thickBot="1">
      <c r="A4" s="63"/>
      <c r="B4" s="63"/>
      <c r="C4" s="63"/>
      <c r="D4" s="63"/>
      <c r="E4" s="63"/>
      <c r="F4" s="63"/>
    </row>
    <row r="5" spans="1:11" ht="42" customHeight="1" thickTop="1" thickBot="1">
      <c r="A5" s="68" t="s">
        <v>0</v>
      </c>
      <c r="B5" s="68"/>
      <c r="C5" s="68"/>
      <c r="D5" s="67" t="s">
        <v>57</v>
      </c>
      <c r="E5" s="67"/>
      <c r="F5" s="67"/>
    </row>
    <row r="6" spans="1:11" ht="27.75" thickTop="1" thickBot="1">
      <c r="A6" s="59" t="s">
        <v>2</v>
      </c>
      <c r="B6" s="59"/>
      <c r="C6" s="59"/>
      <c r="D6" s="59"/>
      <c r="E6" s="59"/>
      <c r="F6" s="59"/>
      <c r="H6" s="72" t="s">
        <v>3</v>
      </c>
      <c r="I6" s="72"/>
      <c r="J6" s="72"/>
      <c r="K6" s="72"/>
    </row>
    <row r="7" spans="1:11" ht="22.5" thickTop="1" thickBot="1">
      <c r="A7" s="25" t="s">
        <v>4</v>
      </c>
      <c r="B7" s="25" t="s">
        <v>5</v>
      </c>
      <c r="C7" s="26" t="s">
        <v>6</v>
      </c>
      <c r="D7" s="25" t="s">
        <v>5</v>
      </c>
      <c r="E7" s="25" t="s">
        <v>7</v>
      </c>
      <c r="F7" s="25" t="s">
        <v>5</v>
      </c>
      <c r="H7" s="72"/>
      <c r="I7" s="72"/>
      <c r="J7" s="72"/>
      <c r="K7" s="72"/>
    </row>
    <row r="8" spans="1:11" ht="22.5" thickTop="1" thickBot="1">
      <c r="A8" s="58" t="s">
        <v>8</v>
      </c>
      <c r="B8" s="58">
        <v>11</v>
      </c>
      <c r="C8" s="27" t="s">
        <v>8</v>
      </c>
      <c r="D8" s="58">
        <v>10</v>
      </c>
      <c r="E8" s="58" t="s">
        <v>8</v>
      </c>
      <c r="F8" s="58">
        <v>9</v>
      </c>
      <c r="H8" s="71"/>
      <c r="I8" s="71"/>
      <c r="J8" s="75" t="s">
        <v>9</v>
      </c>
      <c r="K8" s="69" t="s">
        <v>10</v>
      </c>
    </row>
    <row r="9" spans="1:11" ht="22.5" thickTop="1" thickBot="1">
      <c r="A9" s="58" t="s">
        <v>11</v>
      </c>
      <c r="B9" s="58">
        <v>10</v>
      </c>
      <c r="C9" s="27" t="s">
        <v>11</v>
      </c>
      <c r="D9" s="58">
        <v>9</v>
      </c>
      <c r="E9" s="58" t="s">
        <v>11</v>
      </c>
      <c r="F9" s="58">
        <v>8.25</v>
      </c>
      <c r="H9" s="71"/>
      <c r="I9" s="71"/>
      <c r="J9" s="75"/>
      <c r="K9" s="69"/>
    </row>
    <row r="10" spans="1:11" ht="22.5" thickTop="1" thickBot="1">
      <c r="A10" s="58" t="s">
        <v>12</v>
      </c>
      <c r="B10" s="58">
        <v>9</v>
      </c>
      <c r="C10" s="27" t="s">
        <v>12</v>
      </c>
      <c r="D10" s="58">
        <v>8.5</v>
      </c>
      <c r="E10" s="58" t="s">
        <v>12</v>
      </c>
      <c r="F10" s="58">
        <v>7.5</v>
      </c>
      <c r="H10" s="71"/>
      <c r="I10" s="71"/>
      <c r="J10" s="58" t="s">
        <v>13</v>
      </c>
      <c r="K10" s="58">
        <v>0.8</v>
      </c>
    </row>
    <row r="11" spans="1:11" ht="22.5" thickTop="1" thickBot="1">
      <c r="A11" s="58" t="s">
        <v>14</v>
      </c>
      <c r="B11" s="58">
        <v>8</v>
      </c>
      <c r="C11" s="27" t="s">
        <v>14</v>
      </c>
      <c r="D11" s="58">
        <v>8</v>
      </c>
      <c r="E11" s="58" t="s">
        <v>14</v>
      </c>
      <c r="F11" s="58">
        <v>7</v>
      </c>
      <c r="H11" s="71"/>
      <c r="I11" s="71"/>
      <c r="J11" s="58" t="s">
        <v>15</v>
      </c>
      <c r="K11" s="58">
        <v>0.75</v>
      </c>
    </row>
    <row r="12" spans="1:11" ht="22.5" thickTop="1" thickBot="1">
      <c r="A12" s="61"/>
      <c r="B12" s="62"/>
      <c r="C12" s="63"/>
      <c r="D12" s="63"/>
      <c r="E12" s="63"/>
      <c r="F12" s="63"/>
      <c r="H12" s="58" t="s">
        <v>16</v>
      </c>
      <c r="I12" s="58">
        <f>B14</f>
        <v>139</v>
      </c>
      <c r="J12" s="58" t="s">
        <v>17</v>
      </c>
      <c r="K12" s="58">
        <v>0.7</v>
      </c>
    </row>
    <row r="13" spans="1:11" ht="24.75" thickTop="1" thickBot="1">
      <c r="A13" s="28" t="s">
        <v>18</v>
      </c>
      <c r="B13" s="17" t="s">
        <v>63</v>
      </c>
      <c r="C13" s="63"/>
      <c r="D13" s="63"/>
      <c r="E13" s="63"/>
      <c r="F13" s="63"/>
      <c r="H13" s="33" t="s">
        <v>10</v>
      </c>
      <c r="I13" s="30">
        <v>0.8</v>
      </c>
      <c r="J13" s="58" t="s">
        <v>20</v>
      </c>
      <c r="K13" s="58">
        <v>0.65</v>
      </c>
    </row>
    <row r="14" spans="1:11" ht="24.75" thickTop="1" thickBot="1">
      <c r="A14" s="28" t="s">
        <v>21</v>
      </c>
      <c r="B14" s="17">
        <v>139</v>
      </c>
      <c r="C14" s="63"/>
      <c r="D14" s="63"/>
      <c r="E14" s="63"/>
      <c r="F14" s="63"/>
      <c r="H14" s="58" t="s">
        <v>22</v>
      </c>
      <c r="I14" s="58">
        <f>I12*I13</f>
        <v>111.2</v>
      </c>
      <c r="J14" s="58" t="s">
        <v>14</v>
      </c>
      <c r="K14" s="58">
        <v>0.6</v>
      </c>
    </row>
    <row r="15" spans="1:11" ht="24.75" thickTop="1" thickBot="1">
      <c r="A15" s="28" t="s">
        <v>5</v>
      </c>
      <c r="B15" s="17">
        <v>9</v>
      </c>
      <c r="C15" s="63"/>
      <c r="D15" s="63"/>
      <c r="E15" s="63"/>
      <c r="F15" s="63"/>
    </row>
    <row r="16" spans="1:11" ht="24.75" hidden="1" thickTop="1" thickBot="1">
      <c r="A16" s="21" t="s">
        <v>23</v>
      </c>
      <c r="B16" s="22">
        <f>B14*B15</f>
        <v>1251</v>
      </c>
      <c r="C16" s="63"/>
      <c r="D16" s="63"/>
      <c r="E16" s="63"/>
      <c r="F16" s="63"/>
    </row>
    <row r="17" spans="1:11" ht="16.5" hidden="1" thickTop="1">
      <c r="A17" s="23"/>
      <c r="C17" s="63"/>
      <c r="D17" s="63"/>
      <c r="E17" s="63"/>
      <c r="F17" s="63"/>
    </row>
    <row r="18" spans="1:11" ht="22.5" hidden="1" thickTop="1" thickBot="1">
      <c r="A18" s="20"/>
      <c r="B18" s="20" t="s">
        <v>24</v>
      </c>
      <c r="C18" s="24" t="s">
        <v>25</v>
      </c>
      <c r="D18" s="24" t="s">
        <v>26</v>
      </c>
      <c r="E18" s="63"/>
      <c r="F18" s="64"/>
    </row>
    <row r="19" spans="1:11" ht="22.5" hidden="1" thickTop="1" thickBot="1">
      <c r="A19" s="20" t="s">
        <v>27</v>
      </c>
      <c r="B19" s="14">
        <f>I14</f>
        <v>111.2</v>
      </c>
      <c r="C19" s="14">
        <f>I14</f>
        <v>111.2</v>
      </c>
      <c r="D19" s="14">
        <f>I14</f>
        <v>111.2</v>
      </c>
      <c r="E19" s="63"/>
      <c r="F19" s="64"/>
    </row>
    <row r="20" spans="1:11" ht="22.5" hidden="1" thickTop="1" thickBot="1">
      <c r="A20" s="20" t="s">
        <v>28</v>
      </c>
      <c r="B20" s="15">
        <f>(B16-B22)/4-20</f>
        <v>93.97999999999999</v>
      </c>
      <c r="C20" s="15">
        <f>(B16-C22)/4-20</f>
        <v>87.724999999999994</v>
      </c>
      <c r="D20" s="15">
        <f>(B16-D22)/4-20</f>
        <v>72.087500000000006</v>
      </c>
      <c r="E20" s="63"/>
      <c r="F20" s="64"/>
    </row>
    <row r="21" spans="1:11" ht="22.5" hidden="1" thickTop="1" thickBot="1">
      <c r="A21" s="20" t="s">
        <v>29</v>
      </c>
      <c r="B21" s="16">
        <f>(B16*0.28)/9</f>
        <v>38.92</v>
      </c>
      <c r="C21" s="16">
        <f>0.3*B16/9</f>
        <v>41.7</v>
      </c>
      <c r="D21" s="16">
        <f>B16*0.35/9</f>
        <v>48.65</v>
      </c>
      <c r="E21" s="63"/>
      <c r="F21" s="64"/>
    </row>
    <row r="22" spans="1:11" ht="22.5" hidden="1" thickTop="1" thickBot="1">
      <c r="A22" s="20" t="s">
        <v>30</v>
      </c>
      <c r="B22" s="14">
        <f>(B19*4)+(B21*9)</f>
        <v>795.08</v>
      </c>
      <c r="C22" s="14">
        <f>(C19*4)+(C21*9)</f>
        <v>820.1</v>
      </c>
      <c r="D22" s="14">
        <f>(D19*4)+(D21*9)</f>
        <v>882.65</v>
      </c>
      <c r="E22" s="65"/>
      <c r="F22" s="66"/>
    </row>
    <row r="23" spans="1:11" ht="17.25" thickTop="1" thickBot="1"/>
    <row r="24" spans="1:11" ht="27.75" thickTop="1" thickBot="1">
      <c r="A24" s="60" t="s">
        <v>31</v>
      </c>
      <c r="B24" s="60"/>
      <c r="C24" s="60"/>
      <c r="D24" s="60"/>
      <c r="E24" s="60"/>
      <c r="F24" s="60"/>
      <c r="H24" s="70" t="s">
        <v>32</v>
      </c>
      <c r="I24" s="70"/>
      <c r="J24" s="70"/>
      <c r="K24" s="70"/>
    </row>
    <row r="25" spans="1:11" ht="22.5" thickTop="1" thickBot="1">
      <c r="A25" s="25" t="s">
        <v>4</v>
      </c>
      <c r="B25" s="25" t="s">
        <v>5</v>
      </c>
      <c r="C25" s="25" t="s">
        <v>6</v>
      </c>
      <c r="D25" s="25" t="s">
        <v>5</v>
      </c>
      <c r="E25" s="25" t="s">
        <v>7</v>
      </c>
      <c r="F25" s="25" t="s">
        <v>5</v>
      </c>
      <c r="H25" s="70"/>
      <c r="I25" s="70"/>
      <c r="J25" s="70"/>
      <c r="K25" s="70"/>
    </row>
    <row r="26" spans="1:11" ht="22.5" thickTop="1" thickBot="1">
      <c r="A26" s="58" t="s">
        <v>8</v>
      </c>
      <c r="B26" s="58">
        <v>13</v>
      </c>
      <c r="C26" s="58" t="s">
        <v>8</v>
      </c>
      <c r="D26" s="58">
        <v>12</v>
      </c>
      <c r="E26" s="58" t="s">
        <v>8</v>
      </c>
      <c r="F26" s="58">
        <v>10</v>
      </c>
      <c r="H26" s="71"/>
      <c r="I26" s="71"/>
      <c r="J26" s="75" t="s">
        <v>9</v>
      </c>
      <c r="K26" s="69" t="s">
        <v>10</v>
      </c>
    </row>
    <row r="27" spans="1:11" ht="22.5" thickTop="1" thickBot="1">
      <c r="A27" s="58" t="s">
        <v>11</v>
      </c>
      <c r="B27" s="58">
        <v>12</v>
      </c>
      <c r="C27" s="58" t="s">
        <v>11</v>
      </c>
      <c r="D27" s="58">
        <v>11</v>
      </c>
      <c r="E27" s="58" t="s">
        <v>11</v>
      </c>
      <c r="F27" s="58">
        <v>9.5</v>
      </c>
      <c r="H27" s="71"/>
      <c r="I27" s="71"/>
      <c r="J27" s="75"/>
      <c r="K27" s="69"/>
    </row>
    <row r="28" spans="1:11" ht="22.5" thickTop="1" thickBot="1">
      <c r="A28" s="58" t="s">
        <v>12</v>
      </c>
      <c r="B28" s="58">
        <v>11</v>
      </c>
      <c r="C28" s="58" t="s">
        <v>12</v>
      </c>
      <c r="D28" s="58">
        <v>10</v>
      </c>
      <c r="E28" s="58" t="s">
        <v>12</v>
      </c>
      <c r="F28" s="58">
        <v>9</v>
      </c>
      <c r="H28" s="71"/>
      <c r="I28" s="71"/>
      <c r="J28" s="58" t="s">
        <v>33</v>
      </c>
      <c r="K28" s="58">
        <v>1</v>
      </c>
    </row>
    <row r="29" spans="1:11" ht="22.5" thickTop="1" thickBot="1">
      <c r="A29" s="58" t="s">
        <v>14</v>
      </c>
      <c r="B29" s="58">
        <v>10</v>
      </c>
      <c r="C29" s="58" t="s">
        <v>14</v>
      </c>
      <c r="D29" s="58">
        <v>9</v>
      </c>
      <c r="E29" s="58" t="s">
        <v>14</v>
      </c>
      <c r="F29" s="58">
        <v>8.5</v>
      </c>
      <c r="H29" s="71"/>
      <c r="I29" s="71"/>
      <c r="J29" s="58" t="s">
        <v>34</v>
      </c>
      <c r="K29" s="58">
        <v>0.95</v>
      </c>
    </row>
    <row r="30" spans="1:11" ht="22.5" thickTop="1" thickBot="1">
      <c r="A30" s="61"/>
      <c r="B30" s="62"/>
      <c r="C30" s="63"/>
      <c r="D30" s="63"/>
      <c r="E30" s="63"/>
      <c r="F30" s="63"/>
      <c r="H30" s="31" t="s">
        <v>16</v>
      </c>
      <c r="I30" s="31">
        <f>B32</f>
        <v>0</v>
      </c>
      <c r="J30" s="58" t="s">
        <v>35</v>
      </c>
      <c r="K30" s="58">
        <v>0.9</v>
      </c>
    </row>
    <row r="31" spans="1:11" ht="24.75" thickTop="1" thickBot="1">
      <c r="A31" s="29" t="s">
        <v>18</v>
      </c>
      <c r="B31" s="17" t="s">
        <v>19</v>
      </c>
      <c r="C31" s="63"/>
      <c r="D31" s="63"/>
      <c r="E31" s="63"/>
      <c r="F31" s="63"/>
      <c r="H31" s="32" t="s">
        <v>36</v>
      </c>
      <c r="I31" s="30"/>
      <c r="J31" s="58" t="s">
        <v>37</v>
      </c>
      <c r="K31" s="58">
        <v>0.85</v>
      </c>
    </row>
    <row r="32" spans="1:11" ht="24.75" thickTop="1" thickBot="1">
      <c r="A32" s="29" t="s">
        <v>21</v>
      </c>
      <c r="B32" s="17"/>
      <c r="C32" s="63"/>
      <c r="D32" s="63"/>
      <c r="E32" s="63"/>
      <c r="F32" s="63"/>
      <c r="H32" s="31" t="s">
        <v>38</v>
      </c>
      <c r="I32" s="31">
        <f>I30*I31</f>
        <v>0</v>
      </c>
      <c r="J32" s="58" t="s">
        <v>39</v>
      </c>
      <c r="K32" s="58">
        <v>0.8</v>
      </c>
    </row>
    <row r="33" spans="1:6" ht="24.75" thickTop="1" thickBot="1">
      <c r="A33" s="29" t="s">
        <v>5</v>
      </c>
      <c r="B33" s="17"/>
      <c r="C33" s="63"/>
      <c r="D33" s="63"/>
      <c r="E33" s="63"/>
      <c r="F33" s="63"/>
    </row>
    <row r="34" spans="1:6" ht="24.75" hidden="1" thickTop="1" thickBot="1">
      <c r="A34" s="20" t="s">
        <v>23</v>
      </c>
      <c r="B34" s="18">
        <f>B32*B33</f>
        <v>0</v>
      </c>
      <c r="C34" s="63"/>
      <c r="D34" s="63"/>
      <c r="E34" s="63"/>
      <c r="F34" s="63"/>
    </row>
    <row r="35" spans="1:6" ht="16.5" hidden="1" thickTop="1">
      <c r="A35" s="23"/>
      <c r="C35" s="63"/>
      <c r="D35" s="63"/>
      <c r="E35" s="63"/>
      <c r="F35" s="63"/>
    </row>
    <row r="36" spans="1:6" ht="22.5" hidden="1" thickTop="1" thickBot="1">
      <c r="A36" s="20"/>
      <c r="B36" s="20" t="s">
        <v>24</v>
      </c>
      <c r="C36" s="24" t="s">
        <v>25</v>
      </c>
      <c r="D36" s="24" t="s">
        <v>26</v>
      </c>
      <c r="E36" s="73"/>
      <c r="F36" s="64"/>
    </row>
    <row r="37" spans="1:6" ht="22.5" hidden="1" thickTop="1" thickBot="1">
      <c r="A37" s="20" t="s">
        <v>27</v>
      </c>
      <c r="B37" s="14">
        <f>I32</f>
        <v>0</v>
      </c>
      <c r="C37" s="14">
        <f>I32</f>
        <v>0</v>
      </c>
      <c r="D37" s="14">
        <f>I32</f>
        <v>0</v>
      </c>
      <c r="E37" s="73"/>
      <c r="F37" s="64"/>
    </row>
    <row r="38" spans="1:6" ht="22.5" hidden="1" thickTop="1" thickBot="1">
      <c r="A38" s="20" t="s">
        <v>28</v>
      </c>
      <c r="B38" s="15">
        <f>(B34-B40)/4-20</f>
        <v>-20</v>
      </c>
      <c r="C38" s="15">
        <f>(B34-C40)/4-20</f>
        <v>-20</v>
      </c>
      <c r="D38" s="15">
        <f>(B34-D40)/4-20</f>
        <v>-20</v>
      </c>
      <c r="E38" s="73"/>
      <c r="F38" s="64"/>
    </row>
    <row r="39" spans="1:6" ht="22.5" hidden="1" thickTop="1" thickBot="1">
      <c r="A39" s="20" t="s">
        <v>29</v>
      </c>
      <c r="B39" s="14">
        <f>(B34*0.28)/9</f>
        <v>0</v>
      </c>
      <c r="C39" s="14">
        <f>0.3*B34/9</f>
        <v>0</v>
      </c>
      <c r="D39" s="14">
        <f>B34*0.35/9</f>
        <v>0</v>
      </c>
      <c r="E39" s="73"/>
      <c r="F39" s="64"/>
    </row>
    <row r="40" spans="1:6" ht="22.5" hidden="1" thickTop="1" thickBot="1">
      <c r="A40" s="20" t="s">
        <v>30</v>
      </c>
      <c r="B40" s="14">
        <f>(B37*4)+(B39*9)</f>
        <v>0</v>
      </c>
      <c r="C40" s="14">
        <f>(C37*4)+(C39*9)</f>
        <v>0</v>
      </c>
      <c r="D40" s="14">
        <f>(D37*4)+(D39*9)</f>
        <v>0</v>
      </c>
      <c r="E40" s="74"/>
      <c r="F40" s="66"/>
    </row>
    <row r="41" spans="1:6" ht="16.5" thickTop="1"/>
  </sheetData>
  <sheetProtection algorithmName="SHA-512" hashValue="D50To6+3l4eRJYrF9+QFK7rgjHFcIEPsmg+6EH3CWqFHii5roeyqpUDCRJswygUE43rJyZOVv+ZSZnosCjIxyg==" saltValue="PT9fyBgCYUo9r0aUOoybTA==" spinCount="100000" sheet="1" selectLockedCells="1"/>
  <mergeCells count="19">
    <mergeCell ref="A30:B30"/>
    <mergeCell ref="E36:F40"/>
    <mergeCell ref="C30:F35"/>
    <mergeCell ref="C12:F17"/>
    <mergeCell ref="J8:J9"/>
    <mergeCell ref="J26:J27"/>
    <mergeCell ref="K26:K27"/>
    <mergeCell ref="H24:K25"/>
    <mergeCell ref="H26:I29"/>
    <mergeCell ref="H8:I11"/>
    <mergeCell ref="H6:K7"/>
    <mergeCell ref="K8:K9"/>
    <mergeCell ref="A6:F6"/>
    <mergeCell ref="A24:F24"/>
    <mergeCell ref="A12:B12"/>
    <mergeCell ref="A4:F4"/>
    <mergeCell ref="E18:F22"/>
    <mergeCell ref="D5:F5"/>
    <mergeCell ref="A5:C5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9EB2E9-1940-0D42-B640-BDA4A840EFE9}">
          <x14:formula1>
            <xm:f>Admin!$B$3:$B$9</xm:f>
          </x14:formula1>
          <xm:sqref>D5:F5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8AD8"/>
  </sheetPr>
  <dimension ref="A1:TU30"/>
  <sheetViews>
    <sheetView showRuler="0"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541" ht="46.35" customHeight="1" thickBot="1"/>
    <row r="2" spans="1:541" ht="130.35" customHeight="1" thickBot="1">
      <c r="B2" s="98"/>
      <c r="C2" s="99"/>
      <c r="D2" s="99"/>
      <c r="E2" s="10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</row>
    <row r="3" spans="1:541" ht="28.35" customHeight="1" thickBot="1">
      <c r="B3" s="34" t="s">
        <v>40</v>
      </c>
      <c r="C3" s="82" t="str">
        <f>Calculator!B13</f>
        <v>Jenny</v>
      </c>
      <c r="D3" s="83"/>
      <c r="E3" s="8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</row>
    <row r="4" spans="1:541" s="3" customFormat="1" ht="45" customHeight="1">
      <c r="A4" s="11"/>
      <c r="B4" s="86" t="s">
        <v>41</v>
      </c>
      <c r="C4" s="87"/>
      <c r="D4" s="87"/>
      <c r="E4" s="8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</row>
    <row r="5" spans="1:541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541" ht="23.25">
      <c r="B6" s="85"/>
      <c r="C6" s="6">
        <f>Calculator!I14</f>
        <v>111.2</v>
      </c>
      <c r="D6" s="6">
        <f>Calculator!B20</f>
        <v>93.97999999999999</v>
      </c>
      <c r="E6" s="8">
        <f>Calculator!B21</f>
        <v>38.92</v>
      </c>
    </row>
    <row r="7" spans="1:541" ht="33" customHeight="1">
      <c r="B7" s="89" t="s">
        <v>55</v>
      </c>
      <c r="C7" s="90"/>
      <c r="D7" s="90"/>
      <c r="E7" s="91"/>
    </row>
    <row r="8" spans="1:541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541" ht="23.25">
      <c r="B9" s="38" t="s">
        <v>47</v>
      </c>
      <c r="C9" s="39">
        <f>C6/4</f>
        <v>27.8</v>
      </c>
      <c r="D9" s="39">
        <f>D6/4</f>
        <v>23.494999999999997</v>
      </c>
      <c r="E9" s="40">
        <f>E6/4</f>
        <v>9.73</v>
      </c>
    </row>
    <row r="10" spans="1:541" ht="23.25">
      <c r="B10" s="49" t="s">
        <v>47</v>
      </c>
      <c r="C10" s="41">
        <f>C9</f>
        <v>27.8</v>
      </c>
      <c r="D10" s="41">
        <f>D9</f>
        <v>23.494999999999997</v>
      </c>
      <c r="E10" s="42">
        <f>E9</f>
        <v>9.73</v>
      </c>
    </row>
    <row r="11" spans="1:541" ht="23.25">
      <c r="B11" s="38" t="s">
        <v>47</v>
      </c>
      <c r="C11" s="39">
        <f>C10</f>
        <v>27.8</v>
      </c>
      <c r="D11" s="39">
        <f>D9</f>
        <v>23.494999999999997</v>
      </c>
      <c r="E11" s="40">
        <f>E9</f>
        <v>9.73</v>
      </c>
    </row>
    <row r="12" spans="1:541" ht="23.25">
      <c r="B12" s="49" t="s">
        <v>47</v>
      </c>
      <c r="C12" s="41">
        <f>C11</f>
        <v>27.8</v>
      </c>
      <c r="D12" s="41">
        <f>D9</f>
        <v>23.494999999999997</v>
      </c>
      <c r="E12" s="42">
        <f>E9</f>
        <v>9.73</v>
      </c>
    </row>
    <row r="13" spans="1:541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541" ht="23.25">
      <c r="B14" s="38" t="s">
        <v>47</v>
      </c>
      <c r="C14" s="39">
        <f>C6/5</f>
        <v>22.240000000000002</v>
      </c>
      <c r="D14" s="39">
        <f>D6/5</f>
        <v>18.795999999999999</v>
      </c>
      <c r="E14" s="40">
        <f>E6/5</f>
        <v>7.7840000000000007</v>
      </c>
    </row>
    <row r="15" spans="1:541" ht="23.25">
      <c r="B15" s="49" t="s">
        <v>47</v>
      </c>
      <c r="C15" s="41">
        <f>C14</f>
        <v>22.240000000000002</v>
      </c>
      <c r="D15" s="41">
        <f>D14</f>
        <v>18.795999999999999</v>
      </c>
      <c r="E15" s="42">
        <f>E14</f>
        <v>7.7840000000000007</v>
      </c>
    </row>
    <row r="16" spans="1:541" ht="23.25">
      <c r="B16" s="38" t="s">
        <v>47</v>
      </c>
      <c r="C16" s="39">
        <f>C14</f>
        <v>22.240000000000002</v>
      </c>
      <c r="D16" s="39">
        <f>D14</f>
        <v>18.795999999999999</v>
      </c>
      <c r="E16" s="40">
        <f>E14</f>
        <v>7.7840000000000007</v>
      </c>
    </row>
    <row r="17" spans="2:5" ht="23.25">
      <c r="B17" s="49" t="s">
        <v>47</v>
      </c>
      <c r="C17" s="41">
        <f>C14</f>
        <v>22.240000000000002</v>
      </c>
      <c r="D17" s="41">
        <f>D14</f>
        <v>18.795999999999999</v>
      </c>
      <c r="E17" s="42">
        <f>E14</f>
        <v>7.7840000000000007</v>
      </c>
    </row>
    <row r="18" spans="2:5" ht="23.25">
      <c r="B18" s="38" t="s">
        <v>47</v>
      </c>
      <c r="C18" s="39">
        <f>C14</f>
        <v>22.240000000000002</v>
      </c>
      <c r="D18" s="39">
        <f>D14</f>
        <v>18.795999999999999</v>
      </c>
      <c r="E18" s="40">
        <f>E14</f>
        <v>7.7840000000000007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18.533333333333335</v>
      </c>
      <c r="D20" s="39">
        <f>D6/5</f>
        <v>18.795999999999999</v>
      </c>
      <c r="E20" s="40">
        <f>E6/6</f>
        <v>6.4866666666666672</v>
      </c>
    </row>
    <row r="21" spans="2:5" ht="23.25">
      <c r="B21" s="49" t="s">
        <v>47</v>
      </c>
      <c r="C21" s="41">
        <f>C20</f>
        <v>18.533333333333335</v>
      </c>
      <c r="D21" s="41">
        <f>D20</f>
        <v>18.795999999999999</v>
      </c>
      <c r="E21" s="42">
        <f>E20</f>
        <v>6.4866666666666672</v>
      </c>
    </row>
    <row r="22" spans="2:5" ht="23.25">
      <c r="B22" s="38" t="s">
        <v>47</v>
      </c>
      <c r="C22" s="39">
        <f>C20</f>
        <v>18.533333333333335</v>
      </c>
      <c r="D22" s="39">
        <f>D20</f>
        <v>18.795999999999999</v>
      </c>
      <c r="E22" s="40">
        <f>E20</f>
        <v>6.4866666666666672</v>
      </c>
    </row>
    <row r="23" spans="2:5" ht="23.25">
      <c r="B23" s="49" t="s">
        <v>47</v>
      </c>
      <c r="C23" s="41">
        <f>C20</f>
        <v>18.533333333333335</v>
      </c>
      <c r="D23" s="41">
        <f>D20</f>
        <v>18.795999999999999</v>
      </c>
      <c r="E23" s="42">
        <f>E20</f>
        <v>6.4866666666666672</v>
      </c>
    </row>
    <row r="24" spans="2:5" ht="23.25">
      <c r="B24" s="38" t="s">
        <v>47</v>
      </c>
      <c r="C24" s="39">
        <f>C20</f>
        <v>18.533333333333335</v>
      </c>
      <c r="D24" s="39">
        <f>D20</f>
        <v>18.795999999999999</v>
      </c>
      <c r="E24" s="40">
        <f>E20</f>
        <v>6.4866666666666672</v>
      </c>
    </row>
    <row r="25" spans="2:5" ht="24" thickBot="1">
      <c r="B25" s="43" t="s">
        <v>50</v>
      </c>
      <c r="C25" s="44">
        <f>C20</f>
        <v>18.533333333333335</v>
      </c>
      <c r="D25" s="44">
        <f>0</f>
        <v>0</v>
      </c>
      <c r="E25" s="45">
        <f>E20</f>
        <v>6.4866666666666672</v>
      </c>
    </row>
    <row r="27" spans="2:5" ht="15.95" customHeight="1">
      <c r="B27" s="54"/>
      <c r="C27" s="54"/>
      <c r="D27" s="54"/>
      <c r="E27" s="54"/>
    </row>
    <row r="28" spans="2:5" ht="15.95" customHeight="1">
      <c r="B28" s="54"/>
      <c r="C28" s="54"/>
      <c r="D28" s="54"/>
      <c r="E28" s="54"/>
    </row>
    <row r="29" spans="2:5" ht="15.95" customHeight="1">
      <c r="B29" s="54"/>
      <c r="C29" s="54"/>
      <c r="D29" s="54"/>
      <c r="E29" s="54"/>
    </row>
    <row r="30" spans="2:5" ht="15.95" customHeight="1">
      <c r="B30" s="54"/>
      <c r="C30" s="54"/>
      <c r="D30" s="54"/>
      <c r="E30" s="54"/>
    </row>
  </sheetData>
  <sheetProtection algorithmName="SHA-512" hashValue="6OhtJxDzjN2cZuao59S2evtKmIgJx5eur4egNowrzg/Xn3jNUsPSMiYEydk0rag9WVESpxvZskg0XLPiIPlgbQ==" saltValue="nkso5rQtbwDhsbFL3fQDtA==" spinCount="100000" sheet="1" selectLockedCells="1"/>
  <mergeCells count="5">
    <mergeCell ref="B7:E7"/>
    <mergeCell ref="B4:E4"/>
    <mergeCell ref="B2:E2"/>
    <mergeCell ref="C3:E3"/>
    <mergeCell ref="B5:B6"/>
  </mergeCells>
  <phoneticPr fontId="4" type="noConversion"/>
  <pageMargins left="0.75" right="0.75" top="0.5" bottom="0.3888888888888889" header="0.5" footer="0.5"/>
  <pageSetup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988D-F6B2-774A-A9FB-6E30768A3EA3}">
  <sheetPr codeName="Sheet14">
    <tabColor rgb="FFFF8AD8"/>
  </sheetPr>
  <dimension ref="A1:TU30"/>
  <sheetViews>
    <sheetView showRuler="0"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541" ht="46.35" customHeight="1" thickBot="1"/>
    <row r="2" spans="1:541" ht="130.35" customHeight="1" thickBot="1">
      <c r="B2" s="98"/>
      <c r="C2" s="99"/>
      <c r="D2" s="99"/>
      <c r="E2" s="10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</row>
    <row r="3" spans="1:541" ht="28.35" customHeight="1" thickBot="1">
      <c r="B3" s="34" t="s">
        <v>40</v>
      </c>
      <c r="C3" s="82" t="str">
        <f>Calculator!B13</f>
        <v>Jenny</v>
      </c>
      <c r="D3" s="83"/>
      <c r="E3" s="8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</row>
    <row r="4" spans="1:541" s="3" customFormat="1" ht="45" customHeight="1">
      <c r="A4" s="11"/>
      <c r="B4" s="86" t="s">
        <v>51</v>
      </c>
      <c r="C4" s="87"/>
      <c r="D4" s="87"/>
      <c r="E4" s="8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</row>
    <row r="5" spans="1:541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541" ht="23.25">
      <c r="B6" s="85"/>
      <c r="C6" s="6">
        <f>Calculator!I14*0.97</f>
        <v>107.864</v>
      </c>
      <c r="D6" s="6">
        <f>Calculator!B20*0.95</f>
        <v>89.280999999999992</v>
      </c>
      <c r="E6" s="8">
        <f>Calculator!B21*0.95</f>
        <v>36.973999999999997</v>
      </c>
    </row>
    <row r="7" spans="1:541" ht="33.75">
      <c r="B7" s="89" t="s">
        <v>55</v>
      </c>
      <c r="C7" s="90"/>
      <c r="D7" s="90"/>
      <c r="E7" s="91"/>
    </row>
    <row r="8" spans="1:541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541" ht="23.25">
      <c r="B9" s="38" t="s">
        <v>47</v>
      </c>
      <c r="C9" s="39">
        <f>C6/4</f>
        <v>26.966000000000001</v>
      </c>
      <c r="D9" s="39">
        <f>D6/4</f>
        <v>22.320249999999998</v>
      </c>
      <c r="E9" s="40">
        <f>E6/4</f>
        <v>9.2434999999999992</v>
      </c>
    </row>
    <row r="10" spans="1:541" ht="23.25">
      <c r="B10" s="49" t="s">
        <v>47</v>
      </c>
      <c r="C10" s="41">
        <f>C9</f>
        <v>26.966000000000001</v>
      </c>
      <c r="D10" s="41">
        <f>D9</f>
        <v>22.320249999999998</v>
      </c>
      <c r="E10" s="42">
        <f>E9</f>
        <v>9.2434999999999992</v>
      </c>
    </row>
    <row r="11" spans="1:541" ht="23.25">
      <c r="B11" s="38" t="s">
        <v>47</v>
      </c>
      <c r="C11" s="39">
        <f>C10</f>
        <v>26.966000000000001</v>
      </c>
      <c r="D11" s="39">
        <f>D9</f>
        <v>22.320249999999998</v>
      </c>
      <c r="E11" s="40">
        <f>E9</f>
        <v>9.2434999999999992</v>
      </c>
    </row>
    <row r="12" spans="1:541" ht="23.25">
      <c r="B12" s="49" t="s">
        <v>47</v>
      </c>
      <c r="C12" s="41">
        <f>C11</f>
        <v>26.966000000000001</v>
      </c>
      <c r="D12" s="41">
        <f>D9</f>
        <v>22.320249999999998</v>
      </c>
      <c r="E12" s="42">
        <f>E9</f>
        <v>9.2434999999999992</v>
      </c>
    </row>
    <row r="13" spans="1:541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541" ht="23.25">
      <c r="B14" s="38" t="s">
        <v>47</v>
      </c>
      <c r="C14" s="39">
        <f>C6/5</f>
        <v>21.572800000000001</v>
      </c>
      <c r="D14" s="39">
        <f>D6/5</f>
        <v>17.856199999999998</v>
      </c>
      <c r="E14" s="40">
        <f>E6/5</f>
        <v>7.3947999999999992</v>
      </c>
    </row>
    <row r="15" spans="1:541" ht="23.25">
      <c r="B15" s="49" t="s">
        <v>47</v>
      </c>
      <c r="C15" s="41">
        <f>C14</f>
        <v>21.572800000000001</v>
      </c>
      <c r="D15" s="41">
        <f>D14</f>
        <v>17.856199999999998</v>
      </c>
      <c r="E15" s="42">
        <f>E14</f>
        <v>7.3947999999999992</v>
      </c>
    </row>
    <row r="16" spans="1:541" ht="23.25">
      <c r="B16" s="38" t="s">
        <v>47</v>
      </c>
      <c r="C16" s="39">
        <f>C14</f>
        <v>21.572800000000001</v>
      </c>
      <c r="D16" s="39">
        <f>D14</f>
        <v>17.856199999999998</v>
      </c>
      <c r="E16" s="40">
        <f>E14</f>
        <v>7.3947999999999992</v>
      </c>
    </row>
    <row r="17" spans="2:5" ht="23.25">
      <c r="B17" s="49" t="s">
        <v>47</v>
      </c>
      <c r="C17" s="41">
        <f>C14</f>
        <v>21.572800000000001</v>
      </c>
      <c r="D17" s="41">
        <f>D14</f>
        <v>17.856199999999998</v>
      </c>
      <c r="E17" s="42">
        <f>E14</f>
        <v>7.3947999999999992</v>
      </c>
    </row>
    <row r="18" spans="2:5" ht="23.25">
      <c r="B18" s="38" t="s">
        <v>47</v>
      </c>
      <c r="C18" s="39">
        <f>C14</f>
        <v>21.572800000000001</v>
      </c>
      <c r="D18" s="39">
        <f>D14</f>
        <v>17.856199999999998</v>
      </c>
      <c r="E18" s="40">
        <f>E14</f>
        <v>7.3947999999999992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17.977333333333334</v>
      </c>
      <c r="D20" s="39">
        <f>D6/5</f>
        <v>17.856199999999998</v>
      </c>
      <c r="E20" s="40">
        <f>E6/6</f>
        <v>6.1623333333333328</v>
      </c>
    </row>
    <row r="21" spans="2:5" ht="23.25">
      <c r="B21" s="49" t="s">
        <v>47</v>
      </c>
      <c r="C21" s="41">
        <f>C20</f>
        <v>17.977333333333334</v>
      </c>
      <c r="D21" s="41">
        <f>D20</f>
        <v>17.856199999999998</v>
      </c>
      <c r="E21" s="42">
        <f>E20</f>
        <v>6.1623333333333328</v>
      </c>
    </row>
    <row r="22" spans="2:5" ht="23.25">
      <c r="B22" s="38" t="s">
        <v>47</v>
      </c>
      <c r="C22" s="39">
        <f>C20</f>
        <v>17.977333333333334</v>
      </c>
      <c r="D22" s="39">
        <f>D20</f>
        <v>17.856199999999998</v>
      </c>
      <c r="E22" s="40">
        <f>E20</f>
        <v>6.1623333333333328</v>
      </c>
    </row>
    <row r="23" spans="2:5" ht="23.25">
      <c r="B23" s="49" t="s">
        <v>47</v>
      </c>
      <c r="C23" s="41">
        <f>C20</f>
        <v>17.977333333333334</v>
      </c>
      <c r="D23" s="41">
        <f>D20</f>
        <v>17.856199999999998</v>
      </c>
      <c r="E23" s="42">
        <f>E20</f>
        <v>6.1623333333333328</v>
      </c>
    </row>
    <row r="24" spans="2:5" ht="23.25">
      <c r="B24" s="38" t="s">
        <v>47</v>
      </c>
      <c r="C24" s="39">
        <f>C20</f>
        <v>17.977333333333334</v>
      </c>
      <c r="D24" s="39">
        <f>D20</f>
        <v>17.856199999999998</v>
      </c>
      <c r="E24" s="40">
        <f>E20</f>
        <v>6.1623333333333328</v>
      </c>
    </row>
    <row r="25" spans="2:5" ht="24" thickBot="1">
      <c r="B25" s="43" t="s">
        <v>50</v>
      </c>
      <c r="C25" s="44">
        <f>C20</f>
        <v>17.977333333333334</v>
      </c>
      <c r="D25" s="44">
        <f>0</f>
        <v>0</v>
      </c>
      <c r="E25" s="45">
        <f>E20</f>
        <v>6.1623333333333328</v>
      </c>
    </row>
    <row r="27" spans="2:5" ht="15.95" customHeight="1">
      <c r="B27" s="54"/>
      <c r="C27" s="54"/>
      <c r="D27" s="54"/>
      <c r="E27" s="54"/>
    </row>
    <row r="28" spans="2:5" ht="15.95" customHeight="1">
      <c r="B28" s="54"/>
      <c r="C28" s="54"/>
      <c r="D28" s="54"/>
      <c r="E28" s="54"/>
    </row>
    <row r="29" spans="2:5" ht="15.95" customHeight="1">
      <c r="B29" s="54"/>
      <c r="C29" s="54"/>
      <c r="D29" s="54"/>
      <c r="E29" s="54"/>
    </row>
    <row r="30" spans="2:5" ht="15.95" customHeight="1">
      <c r="B30" s="54"/>
      <c r="C30" s="54"/>
      <c r="D30" s="54"/>
      <c r="E30" s="54"/>
    </row>
  </sheetData>
  <sheetProtection algorithmName="SHA-512" hashValue="0z/8nGx1p6fiVD4GD9/7S8VShMdiM1DxAq0D5KnU3CrjWxTO9DkVhSvGK3+Mjkw6BOf6/XKTuC37jBiRIFpEBg==" saltValue="IYDYV44L/z5FoT+/4X48p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5" bottom="0.3888888888888889" header="0.5" footer="0.5"/>
  <pageSetup orientation="portrait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8834-A8B4-6A49-8BAF-A3612368E1E3}">
  <sheetPr codeName="Sheet15">
    <tabColor rgb="FFFF8AD8"/>
  </sheetPr>
  <dimension ref="A1:TU30"/>
  <sheetViews>
    <sheetView showRuler="0"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541" ht="46.35" customHeight="1" thickBot="1"/>
    <row r="2" spans="1:541" ht="130.35" customHeight="1" thickBot="1">
      <c r="B2" s="98"/>
      <c r="C2" s="99"/>
      <c r="D2" s="99"/>
      <c r="E2" s="10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</row>
    <row r="3" spans="1:541" ht="28.35" customHeight="1" thickBot="1">
      <c r="B3" s="34" t="s">
        <v>40</v>
      </c>
      <c r="C3" s="82" t="str">
        <f>Calculator!B13</f>
        <v>Jenny</v>
      </c>
      <c r="D3" s="83"/>
      <c r="E3" s="8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</row>
    <row r="4" spans="1:541" s="3" customFormat="1" ht="45">
      <c r="A4" s="11"/>
      <c r="B4" s="86" t="s">
        <v>52</v>
      </c>
      <c r="C4" s="87"/>
      <c r="D4" s="87"/>
      <c r="E4" s="8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</row>
    <row r="5" spans="1:541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541" ht="23.25">
      <c r="B6" s="85"/>
      <c r="C6" s="6">
        <f>Calculator!I14*0.95</f>
        <v>105.64</v>
      </c>
      <c r="D6" s="6">
        <f>Calculator!B20*0.9</f>
        <v>84.581999999999994</v>
      </c>
      <c r="E6" s="8">
        <f>Calculator!B21*0.9</f>
        <v>35.028000000000006</v>
      </c>
    </row>
    <row r="7" spans="1:541" ht="33.75">
      <c r="B7" s="89" t="s">
        <v>55</v>
      </c>
      <c r="C7" s="90"/>
      <c r="D7" s="90"/>
      <c r="E7" s="91"/>
    </row>
    <row r="8" spans="1:541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541" ht="23.25">
      <c r="B9" s="38" t="s">
        <v>47</v>
      </c>
      <c r="C9" s="39">
        <f>C6/4</f>
        <v>26.41</v>
      </c>
      <c r="D9" s="39">
        <f>D6/4</f>
        <v>21.145499999999998</v>
      </c>
      <c r="E9" s="40">
        <f>E6/4</f>
        <v>8.7570000000000014</v>
      </c>
    </row>
    <row r="10" spans="1:541" ht="23.25">
      <c r="B10" s="49" t="s">
        <v>47</v>
      </c>
      <c r="C10" s="41">
        <f>C9</f>
        <v>26.41</v>
      </c>
      <c r="D10" s="41">
        <f>D9</f>
        <v>21.145499999999998</v>
      </c>
      <c r="E10" s="42">
        <f>E9</f>
        <v>8.7570000000000014</v>
      </c>
    </row>
    <row r="11" spans="1:541" ht="23.25">
      <c r="B11" s="38" t="s">
        <v>47</v>
      </c>
      <c r="C11" s="39">
        <f>C10</f>
        <v>26.41</v>
      </c>
      <c r="D11" s="39">
        <f>D9</f>
        <v>21.145499999999998</v>
      </c>
      <c r="E11" s="40">
        <f>E9</f>
        <v>8.7570000000000014</v>
      </c>
    </row>
    <row r="12" spans="1:541" ht="23.25">
      <c r="B12" s="49" t="s">
        <v>47</v>
      </c>
      <c r="C12" s="41">
        <f>C11</f>
        <v>26.41</v>
      </c>
      <c r="D12" s="41">
        <f>D9</f>
        <v>21.145499999999998</v>
      </c>
      <c r="E12" s="42">
        <f>E9</f>
        <v>8.7570000000000014</v>
      </c>
    </row>
    <row r="13" spans="1:541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541" ht="23.25">
      <c r="B14" s="38" t="s">
        <v>47</v>
      </c>
      <c r="C14" s="39">
        <f>C6/5</f>
        <v>21.128</v>
      </c>
      <c r="D14" s="39">
        <f>D6/5</f>
        <v>16.916399999999999</v>
      </c>
      <c r="E14" s="40">
        <f>E6/5</f>
        <v>7.0056000000000012</v>
      </c>
    </row>
    <row r="15" spans="1:541" ht="23.25">
      <c r="B15" s="49" t="s">
        <v>47</v>
      </c>
      <c r="C15" s="41">
        <f>C14</f>
        <v>21.128</v>
      </c>
      <c r="D15" s="41">
        <f>D14</f>
        <v>16.916399999999999</v>
      </c>
      <c r="E15" s="42">
        <f>E14</f>
        <v>7.0056000000000012</v>
      </c>
    </row>
    <row r="16" spans="1:541" ht="23.25">
      <c r="B16" s="38" t="s">
        <v>47</v>
      </c>
      <c r="C16" s="39">
        <f>C14</f>
        <v>21.128</v>
      </c>
      <c r="D16" s="39">
        <f>D14</f>
        <v>16.916399999999999</v>
      </c>
      <c r="E16" s="40">
        <f>E14</f>
        <v>7.0056000000000012</v>
      </c>
    </row>
    <row r="17" spans="2:5" ht="23.25">
      <c r="B17" s="49" t="s">
        <v>47</v>
      </c>
      <c r="C17" s="41">
        <f>C14</f>
        <v>21.128</v>
      </c>
      <c r="D17" s="41">
        <f>D14</f>
        <v>16.916399999999999</v>
      </c>
      <c r="E17" s="42">
        <f>E14</f>
        <v>7.0056000000000012</v>
      </c>
    </row>
    <row r="18" spans="2:5" ht="23.25">
      <c r="B18" s="38" t="s">
        <v>47</v>
      </c>
      <c r="C18" s="39">
        <f>C14</f>
        <v>21.128</v>
      </c>
      <c r="D18" s="39">
        <f>D14</f>
        <v>16.916399999999999</v>
      </c>
      <c r="E18" s="40">
        <f>E14</f>
        <v>7.0056000000000012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17.606666666666666</v>
      </c>
      <c r="D20" s="39">
        <f>D6/5</f>
        <v>16.916399999999999</v>
      </c>
      <c r="E20" s="40">
        <f>E6/6</f>
        <v>5.838000000000001</v>
      </c>
    </row>
    <row r="21" spans="2:5" ht="23.25">
      <c r="B21" s="49" t="s">
        <v>47</v>
      </c>
      <c r="C21" s="41">
        <f>C20</f>
        <v>17.606666666666666</v>
      </c>
      <c r="D21" s="41">
        <f>D20</f>
        <v>16.916399999999999</v>
      </c>
      <c r="E21" s="42">
        <f>E20</f>
        <v>5.838000000000001</v>
      </c>
    </row>
    <row r="22" spans="2:5" ht="23.25">
      <c r="B22" s="38" t="s">
        <v>47</v>
      </c>
      <c r="C22" s="39">
        <f>C20</f>
        <v>17.606666666666666</v>
      </c>
      <c r="D22" s="39">
        <f>D20</f>
        <v>16.916399999999999</v>
      </c>
      <c r="E22" s="40">
        <f>E20</f>
        <v>5.838000000000001</v>
      </c>
    </row>
    <row r="23" spans="2:5" ht="23.25">
      <c r="B23" s="49" t="s">
        <v>47</v>
      </c>
      <c r="C23" s="41">
        <f>C20</f>
        <v>17.606666666666666</v>
      </c>
      <c r="D23" s="41">
        <f>D20</f>
        <v>16.916399999999999</v>
      </c>
      <c r="E23" s="42">
        <f>E20</f>
        <v>5.838000000000001</v>
      </c>
    </row>
    <row r="24" spans="2:5" ht="23.25">
      <c r="B24" s="38" t="s">
        <v>47</v>
      </c>
      <c r="C24" s="39">
        <f>C20</f>
        <v>17.606666666666666</v>
      </c>
      <c r="D24" s="39">
        <f>D20</f>
        <v>16.916399999999999</v>
      </c>
      <c r="E24" s="40">
        <f>E20</f>
        <v>5.838000000000001</v>
      </c>
    </row>
    <row r="25" spans="2:5" ht="24" thickBot="1">
      <c r="B25" s="43" t="s">
        <v>50</v>
      </c>
      <c r="C25" s="44">
        <f>C20</f>
        <v>17.606666666666666</v>
      </c>
      <c r="D25" s="44">
        <f>0</f>
        <v>0</v>
      </c>
      <c r="E25" s="45">
        <f>E20</f>
        <v>5.838000000000001</v>
      </c>
    </row>
    <row r="27" spans="2:5" ht="15.95" customHeight="1">
      <c r="B27" s="54"/>
      <c r="C27" s="54"/>
      <c r="D27" s="54"/>
      <c r="E27" s="54"/>
    </row>
    <row r="28" spans="2:5" ht="15.95" customHeight="1">
      <c r="B28" s="54"/>
      <c r="C28" s="54"/>
      <c r="D28" s="54"/>
      <c r="E28" s="54"/>
    </row>
    <row r="29" spans="2:5" ht="15.95" customHeight="1">
      <c r="B29" s="54"/>
      <c r="C29" s="54"/>
      <c r="D29" s="54"/>
      <c r="E29" s="54"/>
    </row>
    <row r="30" spans="2:5" ht="15.95" customHeight="1">
      <c r="B30" s="54"/>
      <c r="C30" s="54"/>
      <c r="D30" s="54"/>
      <c r="E30" s="54"/>
    </row>
  </sheetData>
  <sheetProtection algorithmName="SHA-512" hashValue="MYsvuaJaf+Vxb5Vy1n+C9SXsleLs4KxBZjcmWqppRDDGt56Pl4/EykoCE7oYaSzHVLr3y4fPMu3LeYSuwZ3k4g==" saltValue="5QPqDiAMMmz9cgRnTQPmFA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5" bottom="0.3888888888888889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B559-D8BF-7349-9242-D4BA93E1AD3A}">
  <sheetPr codeName="Sheet16">
    <tabColor rgb="FFFF8AD8"/>
  </sheetPr>
  <dimension ref="A1:TU30"/>
  <sheetViews>
    <sheetView showRuler="0"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541" ht="46.35" customHeight="1" thickBot="1"/>
    <row r="2" spans="1:541" ht="130.35" customHeight="1" thickBot="1">
      <c r="B2" s="98"/>
      <c r="C2" s="99"/>
      <c r="D2" s="99"/>
      <c r="E2" s="10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</row>
    <row r="3" spans="1:541" ht="28.35" customHeight="1" thickBot="1">
      <c r="B3" s="34" t="s">
        <v>40</v>
      </c>
      <c r="C3" s="101" t="str">
        <f>Calculator!B13</f>
        <v>Jenny</v>
      </c>
      <c r="D3" s="102"/>
      <c r="E3" s="10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</row>
    <row r="4" spans="1:541" s="3" customFormat="1" ht="45">
      <c r="A4" s="11"/>
      <c r="B4" s="86" t="s">
        <v>53</v>
      </c>
      <c r="C4" s="87"/>
      <c r="D4" s="87"/>
      <c r="E4" s="8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</row>
    <row r="5" spans="1:541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541" ht="23.25">
      <c r="B6" s="85"/>
      <c r="C6" s="6">
        <f>Calculator!I14*0.92</f>
        <v>102.304</v>
      </c>
      <c r="D6" s="6">
        <f>Calculator!B20*0.85</f>
        <v>79.882999999999996</v>
      </c>
      <c r="E6" s="8">
        <f>Calculator!B21*0.85</f>
        <v>33.082000000000001</v>
      </c>
    </row>
    <row r="7" spans="1:541" ht="33.75">
      <c r="B7" s="89" t="s">
        <v>55</v>
      </c>
      <c r="C7" s="90"/>
      <c r="D7" s="90"/>
      <c r="E7" s="91"/>
    </row>
    <row r="8" spans="1:541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541" ht="23.25">
      <c r="B9" s="38" t="s">
        <v>47</v>
      </c>
      <c r="C9" s="39">
        <f>C6/4</f>
        <v>25.576000000000001</v>
      </c>
      <c r="D9" s="39">
        <f>D6/4</f>
        <v>19.970749999999999</v>
      </c>
      <c r="E9" s="40">
        <f>E6/4</f>
        <v>8.2705000000000002</v>
      </c>
    </row>
    <row r="10" spans="1:541" ht="23.25">
      <c r="B10" s="49" t="s">
        <v>47</v>
      </c>
      <c r="C10" s="41">
        <f>C9</f>
        <v>25.576000000000001</v>
      </c>
      <c r="D10" s="41">
        <f>D9</f>
        <v>19.970749999999999</v>
      </c>
      <c r="E10" s="42">
        <f>E9</f>
        <v>8.2705000000000002</v>
      </c>
    </row>
    <row r="11" spans="1:541" ht="23.25">
      <c r="B11" s="38" t="s">
        <v>47</v>
      </c>
      <c r="C11" s="39">
        <f>C10</f>
        <v>25.576000000000001</v>
      </c>
      <c r="D11" s="39">
        <f>D9</f>
        <v>19.970749999999999</v>
      </c>
      <c r="E11" s="40">
        <f>E9</f>
        <v>8.2705000000000002</v>
      </c>
    </row>
    <row r="12" spans="1:541" ht="23.25">
      <c r="B12" s="49" t="s">
        <v>47</v>
      </c>
      <c r="C12" s="41">
        <f>C11</f>
        <v>25.576000000000001</v>
      </c>
      <c r="D12" s="41">
        <f>D9</f>
        <v>19.970749999999999</v>
      </c>
      <c r="E12" s="42">
        <f>E9</f>
        <v>8.2705000000000002</v>
      </c>
    </row>
    <row r="13" spans="1:541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541" ht="23.25">
      <c r="B14" s="38" t="s">
        <v>47</v>
      </c>
      <c r="C14" s="39">
        <f>C6/5</f>
        <v>20.460799999999999</v>
      </c>
      <c r="D14" s="39">
        <f>D6/5</f>
        <v>15.976599999999999</v>
      </c>
      <c r="E14" s="40">
        <f>E6/5</f>
        <v>6.6164000000000005</v>
      </c>
    </row>
    <row r="15" spans="1:541" ht="23.25">
      <c r="B15" s="49" t="s">
        <v>47</v>
      </c>
      <c r="C15" s="41">
        <f>C14</f>
        <v>20.460799999999999</v>
      </c>
      <c r="D15" s="41">
        <f>D14</f>
        <v>15.976599999999999</v>
      </c>
      <c r="E15" s="42">
        <f>E14</f>
        <v>6.6164000000000005</v>
      </c>
    </row>
    <row r="16" spans="1:541" ht="23.25">
      <c r="B16" s="38" t="s">
        <v>47</v>
      </c>
      <c r="C16" s="39">
        <f>C14</f>
        <v>20.460799999999999</v>
      </c>
      <c r="D16" s="39">
        <f>D14</f>
        <v>15.976599999999999</v>
      </c>
      <c r="E16" s="40">
        <f>E14</f>
        <v>6.6164000000000005</v>
      </c>
    </row>
    <row r="17" spans="2:5" ht="23.25">
      <c r="B17" s="49" t="s">
        <v>47</v>
      </c>
      <c r="C17" s="41">
        <f>C14</f>
        <v>20.460799999999999</v>
      </c>
      <c r="D17" s="41">
        <f>D14</f>
        <v>15.976599999999999</v>
      </c>
      <c r="E17" s="42">
        <f>E14</f>
        <v>6.6164000000000005</v>
      </c>
    </row>
    <row r="18" spans="2:5" ht="23.25">
      <c r="B18" s="38" t="s">
        <v>47</v>
      </c>
      <c r="C18" s="39">
        <f>C14</f>
        <v>20.460799999999999</v>
      </c>
      <c r="D18" s="39">
        <f>D14</f>
        <v>15.976599999999999</v>
      </c>
      <c r="E18" s="40">
        <f>E14</f>
        <v>6.6164000000000005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17.050666666666668</v>
      </c>
      <c r="D20" s="39">
        <f>D6/5</f>
        <v>15.976599999999999</v>
      </c>
      <c r="E20" s="40">
        <f>E6/6</f>
        <v>5.5136666666666665</v>
      </c>
    </row>
    <row r="21" spans="2:5" ht="23.25">
      <c r="B21" s="49" t="s">
        <v>47</v>
      </c>
      <c r="C21" s="41">
        <f>C20</f>
        <v>17.050666666666668</v>
      </c>
      <c r="D21" s="41">
        <f>D20</f>
        <v>15.976599999999999</v>
      </c>
      <c r="E21" s="42">
        <f>E20</f>
        <v>5.5136666666666665</v>
      </c>
    </row>
    <row r="22" spans="2:5" ht="23.25">
      <c r="B22" s="38" t="s">
        <v>47</v>
      </c>
      <c r="C22" s="39">
        <f>C20</f>
        <v>17.050666666666668</v>
      </c>
      <c r="D22" s="39">
        <f>D20</f>
        <v>15.976599999999999</v>
      </c>
      <c r="E22" s="40">
        <f>E20</f>
        <v>5.5136666666666665</v>
      </c>
    </row>
    <row r="23" spans="2:5" ht="23.25">
      <c r="B23" s="49" t="s">
        <v>47</v>
      </c>
      <c r="C23" s="41">
        <f>C20</f>
        <v>17.050666666666668</v>
      </c>
      <c r="D23" s="41">
        <f>D20</f>
        <v>15.976599999999999</v>
      </c>
      <c r="E23" s="42">
        <f>E20</f>
        <v>5.5136666666666665</v>
      </c>
    </row>
    <row r="24" spans="2:5" ht="23.25">
      <c r="B24" s="38" t="s">
        <v>47</v>
      </c>
      <c r="C24" s="39">
        <f>C20</f>
        <v>17.050666666666668</v>
      </c>
      <c r="D24" s="39">
        <f>D20</f>
        <v>15.976599999999999</v>
      </c>
      <c r="E24" s="40">
        <f>E20</f>
        <v>5.5136666666666665</v>
      </c>
    </row>
    <row r="25" spans="2:5" ht="24" thickBot="1">
      <c r="B25" s="43" t="s">
        <v>50</v>
      </c>
      <c r="C25" s="44">
        <f>C20</f>
        <v>17.050666666666668</v>
      </c>
      <c r="D25" s="44">
        <f>0</f>
        <v>0</v>
      </c>
      <c r="E25" s="45">
        <f>E20</f>
        <v>5.5136666666666665</v>
      </c>
    </row>
    <row r="27" spans="2:5" ht="15.95" customHeight="1">
      <c r="B27" s="54"/>
      <c r="C27" s="54"/>
      <c r="D27" s="54"/>
      <c r="E27" s="54"/>
    </row>
    <row r="28" spans="2:5" ht="15.95" customHeight="1">
      <c r="B28" s="54"/>
      <c r="C28" s="54"/>
      <c r="D28" s="54"/>
      <c r="E28" s="54"/>
    </row>
    <row r="29" spans="2:5" ht="15.95" customHeight="1">
      <c r="B29" s="54"/>
      <c r="C29" s="54"/>
      <c r="D29" s="54"/>
      <c r="E29" s="54"/>
    </row>
    <row r="30" spans="2:5" ht="15.95" customHeight="1">
      <c r="B30" s="54"/>
      <c r="C30" s="54"/>
      <c r="D30" s="54"/>
      <c r="E30" s="54"/>
    </row>
  </sheetData>
  <sheetProtection algorithmName="SHA-512" hashValue="wqzFiJdgRCMsfdbRuStRLv8rW5BlKS/R9yyuKlGVEZxGmtt+bblU4TvpKnHjfr2cmnP0+MV+rlpvVcbhjamBOw==" saltValue="RCvJKXM4I+tqhb/f277c7A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5" bottom="0.3888888888888889" header="0.5" footer="0.5"/>
  <pageSetup orientation="portrait" horizontalDpi="4294967292" verticalDpi="42949672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00FF"/>
  </sheetPr>
  <dimension ref="A1:YH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1:658" ht="46.35" customHeight="1" thickBot="1"/>
    <row r="2" spans="1:658" ht="130.35" customHeight="1" thickBot="1">
      <c r="B2" s="98"/>
      <c r="C2" s="99"/>
      <c r="D2" s="99"/>
      <c r="E2" s="100"/>
    </row>
    <row r="3" spans="1:658" ht="28.35" customHeight="1" thickBot="1">
      <c r="B3" s="34" t="s">
        <v>40</v>
      </c>
      <c r="C3" s="82" t="str">
        <f>Calculator!B31</f>
        <v>Test</v>
      </c>
      <c r="D3" s="83"/>
      <c r="E3" s="84"/>
    </row>
    <row r="4" spans="1:658" s="4" customFormat="1" ht="45" customHeight="1">
      <c r="A4" s="12"/>
      <c r="B4" s="86" t="s">
        <v>41</v>
      </c>
      <c r="C4" s="87"/>
      <c r="D4" s="87"/>
      <c r="E4" s="8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</row>
    <row r="5" spans="1:658" ht="23.25">
      <c r="B5" s="85" t="s">
        <v>42</v>
      </c>
      <c r="C5" s="5" t="s">
        <v>27</v>
      </c>
      <c r="D5" s="5" t="s">
        <v>28</v>
      </c>
      <c r="E5" s="7" t="s">
        <v>43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</row>
    <row r="6" spans="1:658" ht="23.25">
      <c r="B6" s="85"/>
      <c r="C6" s="6">
        <f>Calculator!I32</f>
        <v>0</v>
      </c>
      <c r="D6" s="6">
        <f>Calculator!D38</f>
        <v>-20</v>
      </c>
      <c r="E6" s="8">
        <f>Calculator!D39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</row>
    <row r="7" spans="1:658" ht="33" customHeight="1">
      <c r="B7" s="89" t="s">
        <v>44</v>
      </c>
      <c r="C7" s="90"/>
      <c r="D7" s="90"/>
      <c r="E7" s="91"/>
    </row>
    <row r="8" spans="1:658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658" ht="23.25">
      <c r="B9" s="38" t="s">
        <v>47</v>
      </c>
      <c r="C9" s="39">
        <f>C6/4</f>
        <v>0</v>
      </c>
      <c r="D9" s="39">
        <f>D6/4</f>
        <v>-5</v>
      </c>
      <c r="E9" s="40">
        <f>E6/4</f>
        <v>0</v>
      </c>
    </row>
    <row r="10" spans="1:658" ht="23.25">
      <c r="B10" s="49" t="s">
        <v>47</v>
      </c>
      <c r="C10" s="41">
        <f>C9</f>
        <v>0</v>
      </c>
      <c r="D10" s="41">
        <f>D9</f>
        <v>-5</v>
      </c>
      <c r="E10" s="42">
        <f>E9</f>
        <v>0</v>
      </c>
    </row>
    <row r="11" spans="1:658" ht="23.25">
      <c r="B11" s="38" t="s">
        <v>47</v>
      </c>
      <c r="C11" s="39">
        <f>C10</f>
        <v>0</v>
      </c>
      <c r="D11" s="39">
        <f>D9</f>
        <v>-5</v>
      </c>
      <c r="E11" s="40">
        <f>E9</f>
        <v>0</v>
      </c>
    </row>
    <row r="12" spans="1:658" ht="23.25">
      <c r="B12" s="49" t="s">
        <v>47</v>
      </c>
      <c r="C12" s="41">
        <f>C11</f>
        <v>0</v>
      </c>
      <c r="D12" s="41">
        <f>D9</f>
        <v>-5</v>
      </c>
      <c r="E12" s="42">
        <f>E9</f>
        <v>0</v>
      </c>
    </row>
    <row r="13" spans="1:658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658" ht="23.25">
      <c r="B14" s="38" t="s">
        <v>47</v>
      </c>
      <c r="C14" s="39">
        <f>C6/5</f>
        <v>0</v>
      </c>
      <c r="D14" s="39">
        <f>D6/5</f>
        <v>-4</v>
      </c>
      <c r="E14" s="40">
        <f>E6/5</f>
        <v>0</v>
      </c>
    </row>
    <row r="15" spans="1:658" ht="23.25">
      <c r="B15" s="49" t="s">
        <v>47</v>
      </c>
      <c r="C15" s="41">
        <f>C14</f>
        <v>0</v>
      </c>
      <c r="D15" s="41">
        <f>D14</f>
        <v>-4</v>
      </c>
      <c r="E15" s="42">
        <f>E14</f>
        <v>0</v>
      </c>
    </row>
    <row r="16" spans="1:658" ht="23.25">
      <c r="B16" s="38" t="s">
        <v>47</v>
      </c>
      <c r="C16" s="39">
        <f>C14</f>
        <v>0</v>
      </c>
      <c r="D16" s="39">
        <f>D14</f>
        <v>-4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-4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-4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-4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-4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-4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-4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-4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8" spans="2:5" ht="15.95" customHeight="1">
      <c r="B28" s="55"/>
      <c r="C28" s="55"/>
      <c r="D28" s="55"/>
      <c r="E28" s="55"/>
    </row>
    <row r="29" spans="2:5" ht="15.95" customHeight="1">
      <c r="B29" s="55"/>
      <c r="C29" s="55"/>
      <c r="D29" s="55"/>
      <c r="E29" s="55"/>
    </row>
    <row r="30" spans="2:5" ht="15.95" customHeight="1">
      <c r="B30" s="55"/>
      <c r="C30" s="55"/>
      <c r="D30" s="55"/>
      <c r="E30" s="55"/>
    </row>
  </sheetData>
  <sheetProtection algorithmName="SHA-512" hashValue="aGv+hFcoVAT+aF1d+smPH3dn1xKr7B1RPAaiugXyv7BqO744KRhBX0Digo1Sm6lBAz79JSYtoNAFEsblEMW0dQ==" saltValue="LiUI8zPoAaJrLkWW4lOgQA==" spinCount="100000" sheet="1" selectLockedCells="1"/>
  <mergeCells count="5">
    <mergeCell ref="B7:E7"/>
    <mergeCell ref="B2:E2"/>
    <mergeCell ref="C3:E3"/>
    <mergeCell ref="B4:E4"/>
    <mergeCell ref="B5:B6"/>
  </mergeCells>
  <phoneticPr fontId="4" type="noConversion"/>
  <pageMargins left="0.75" right="0.75" top="0.40277777777777779" bottom="0.52777777777777779" header="0.5" footer="0.5"/>
  <pageSetup orientation="portrait" horizontalDpi="4294967292" verticalDpi="429496729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47CD-116C-B54A-9AF5-2F18ED26BB8E}">
  <sheetPr codeName="Sheet17">
    <tabColor rgb="FF0000FF"/>
  </sheetPr>
  <dimension ref="A1:YH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1:658" ht="46.35" customHeight="1" thickBot="1"/>
    <row r="2" spans="1:658" ht="130.35" customHeight="1" thickBot="1">
      <c r="B2" s="98"/>
      <c r="C2" s="99"/>
      <c r="D2" s="99"/>
      <c r="E2" s="100"/>
    </row>
    <row r="3" spans="1:658" s="48" customFormat="1" ht="28.35" customHeight="1" thickBot="1">
      <c r="B3" s="34" t="s">
        <v>40</v>
      </c>
      <c r="C3" s="82" t="str">
        <f>Calculator!B31</f>
        <v>Test</v>
      </c>
      <c r="D3" s="83"/>
      <c r="E3" s="84"/>
    </row>
    <row r="4" spans="1:658" s="4" customFormat="1" ht="45">
      <c r="A4" s="12"/>
      <c r="B4" s="86" t="s">
        <v>51</v>
      </c>
      <c r="C4" s="87"/>
      <c r="D4" s="87"/>
      <c r="E4" s="8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</row>
    <row r="5" spans="1:658" ht="23.25">
      <c r="B5" s="85" t="s">
        <v>42</v>
      </c>
      <c r="C5" s="5" t="s">
        <v>27</v>
      </c>
      <c r="D5" s="5" t="s">
        <v>28</v>
      </c>
      <c r="E5" s="7" t="s">
        <v>43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</row>
    <row r="6" spans="1:658" ht="23.25">
      <c r="B6" s="85"/>
      <c r="C6" s="6">
        <f>Calculator!I32*0.97</f>
        <v>0</v>
      </c>
      <c r="D6" s="6">
        <f>Calculator!D38*0.95</f>
        <v>-19</v>
      </c>
      <c r="E6" s="8">
        <f>Calculator!D39*0.95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</row>
    <row r="7" spans="1:658" ht="33.75">
      <c r="B7" s="89" t="s">
        <v>44</v>
      </c>
      <c r="C7" s="90"/>
      <c r="D7" s="90"/>
      <c r="E7" s="91"/>
    </row>
    <row r="8" spans="1:658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658" ht="23.25">
      <c r="B9" s="38" t="s">
        <v>47</v>
      </c>
      <c r="C9" s="39">
        <f>C6/4</f>
        <v>0</v>
      </c>
      <c r="D9" s="39">
        <f>D6/4</f>
        <v>-4.75</v>
      </c>
      <c r="E9" s="40">
        <f>E6/4</f>
        <v>0</v>
      </c>
    </row>
    <row r="10" spans="1:658" ht="23.25">
      <c r="B10" s="49" t="s">
        <v>47</v>
      </c>
      <c r="C10" s="41">
        <f>C9</f>
        <v>0</v>
      </c>
      <c r="D10" s="41">
        <f>D9</f>
        <v>-4.75</v>
      </c>
      <c r="E10" s="42">
        <f>E9</f>
        <v>0</v>
      </c>
    </row>
    <row r="11" spans="1:658" ht="23.25">
      <c r="B11" s="38" t="s">
        <v>47</v>
      </c>
      <c r="C11" s="39">
        <f>C10</f>
        <v>0</v>
      </c>
      <c r="D11" s="39">
        <f>D9</f>
        <v>-4.75</v>
      </c>
      <c r="E11" s="40">
        <f>E9</f>
        <v>0</v>
      </c>
    </row>
    <row r="12" spans="1:658" ht="23.25">
      <c r="B12" s="49" t="s">
        <v>47</v>
      </c>
      <c r="C12" s="41">
        <f>C11</f>
        <v>0</v>
      </c>
      <c r="D12" s="41">
        <f>D9</f>
        <v>-4.75</v>
      </c>
      <c r="E12" s="42">
        <f>E9</f>
        <v>0</v>
      </c>
    </row>
    <row r="13" spans="1:658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658" ht="23.25">
      <c r="B14" s="38" t="s">
        <v>47</v>
      </c>
      <c r="C14" s="39">
        <f>C6/5</f>
        <v>0</v>
      </c>
      <c r="D14" s="39">
        <f>D6/5</f>
        <v>-3.8</v>
      </c>
      <c r="E14" s="40">
        <f>E6/5</f>
        <v>0</v>
      </c>
    </row>
    <row r="15" spans="1:658" ht="23.25">
      <c r="B15" s="49" t="s">
        <v>47</v>
      </c>
      <c r="C15" s="41">
        <f>C14</f>
        <v>0</v>
      </c>
      <c r="D15" s="41">
        <f>D14</f>
        <v>-3.8</v>
      </c>
      <c r="E15" s="42">
        <f>E14</f>
        <v>0</v>
      </c>
    </row>
    <row r="16" spans="1:658" ht="23.25">
      <c r="B16" s="38" t="s">
        <v>47</v>
      </c>
      <c r="C16" s="39">
        <f>C14</f>
        <v>0</v>
      </c>
      <c r="D16" s="39">
        <f>D14</f>
        <v>-3.8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-3.8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-3.8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-3.8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-3.8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-3.8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-3.8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-3.8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8" spans="2:5" ht="15.95" customHeight="1">
      <c r="B28" s="55"/>
      <c r="C28" s="55"/>
      <c r="D28" s="55"/>
      <c r="E28" s="55"/>
    </row>
    <row r="29" spans="2:5" ht="15.95" customHeight="1">
      <c r="B29" s="55"/>
      <c r="C29" s="55"/>
      <c r="D29" s="55"/>
      <c r="E29" s="55"/>
    </row>
    <row r="30" spans="2:5" ht="15.95" customHeight="1">
      <c r="B30" s="55"/>
      <c r="C30" s="55"/>
      <c r="D30" s="55"/>
      <c r="E30" s="55"/>
    </row>
  </sheetData>
  <sheetProtection algorithmName="SHA-512" hashValue="+P4rs897Iu9lJNBt9/kwppUXrlaT7fJiQK8K9U6f6nXbAPVAcNQoLODRWOaMcQc7AJD5p9bTljda0J8P6DfhHg==" saltValue="we7nJeGSYltfvb8t094OA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40277777777777779" bottom="0.52777777777777779" header="0.5" footer="0.5"/>
  <pageSetup orientation="portrait" horizontalDpi="4294967292" verticalDpi="429496729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29F5-72EA-C647-8F75-1EEFD0C6AE43}">
  <sheetPr codeName="Sheet18">
    <tabColor rgb="FF0000FF"/>
  </sheetPr>
  <dimension ref="A1:YH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1:658" ht="46.35" customHeight="1" thickBot="1"/>
    <row r="2" spans="1:658" ht="130.35" customHeight="1" thickBot="1">
      <c r="B2" s="98"/>
      <c r="C2" s="99"/>
      <c r="D2" s="99"/>
      <c r="E2" s="100"/>
    </row>
    <row r="3" spans="1:658" s="48" customFormat="1" ht="28.35" customHeight="1" thickBot="1">
      <c r="B3" s="34" t="s">
        <v>40</v>
      </c>
      <c r="C3" s="82" t="str">
        <f>Calculator!B31</f>
        <v>Test</v>
      </c>
      <c r="D3" s="83"/>
      <c r="E3" s="84"/>
    </row>
    <row r="4" spans="1:658" s="4" customFormat="1" ht="45">
      <c r="A4" s="50"/>
      <c r="B4" s="86" t="s">
        <v>52</v>
      </c>
      <c r="C4" s="87"/>
      <c r="D4" s="87"/>
      <c r="E4" s="8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</row>
    <row r="5" spans="1:658" ht="23.25">
      <c r="B5" s="85" t="s">
        <v>42</v>
      </c>
      <c r="C5" s="5" t="s">
        <v>27</v>
      </c>
      <c r="D5" s="5" t="s">
        <v>28</v>
      </c>
      <c r="E5" s="7" t="s">
        <v>43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</row>
    <row r="6" spans="1:658" ht="23.25">
      <c r="B6" s="85"/>
      <c r="C6" s="6">
        <f>Calculator!I32*0.95</f>
        <v>0</v>
      </c>
      <c r="D6" s="6">
        <f>Calculator!D38*0.9</f>
        <v>-18</v>
      </c>
      <c r="E6" s="8">
        <f>Calculator!D39*0.9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</row>
    <row r="7" spans="1:658" ht="33.75">
      <c r="B7" s="89" t="s">
        <v>44</v>
      </c>
      <c r="C7" s="90"/>
      <c r="D7" s="90"/>
      <c r="E7" s="91"/>
    </row>
    <row r="8" spans="1:658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658" ht="23.25">
      <c r="B9" s="38" t="s">
        <v>47</v>
      </c>
      <c r="C9" s="39">
        <f>C6/4</f>
        <v>0</v>
      </c>
      <c r="D9" s="39">
        <f>D6/4</f>
        <v>-4.5</v>
      </c>
      <c r="E9" s="40">
        <f>E6/4</f>
        <v>0</v>
      </c>
    </row>
    <row r="10" spans="1:658" ht="23.25">
      <c r="B10" s="49" t="s">
        <v>47</v>
      </c>
      <c r="C10" s="41">
        <f>C9</f>
        <v>0</v>
      </c>
      <c r="D10" s="41">
        <f>D9</f>
        <v>-4.5</v>
      </c>
      <c r="E10" s="42">
        <f>E9</f>
        <v>0</v>
      </c>
    </row>
    <row r="11" spans="1:658" ht="23.25">
      <c r="B11" s="38" t="s">
        <v>47</v>
      </c>
      <c r="C11" s="39">
        <f>C10</f>
        <v>0</v>
      </c>
      <c r="D11" s="39">
        <f>D9</f>
        <v>-4.5</v>
      </c>
      <c r="E11" s="40">
        <f>E9</f>
        <v>0</v>
      </c>
    </row>
    <row r="12" spans="1:658" ht="23.25">
      <c r="B12" s="49" t="s">
        <v>47</v>
      </c>
      <c r="C12" s="41">
        <f>C11</f>
        <v>0</v>
      </c>
      <c r="D12" s="41">
        <f>D9</f>
        <v>-4.5</v>
      </c>
      <c r="E12" s="42">
        <f>E9</f>
        <v>0</v>
      </c>
    </row>
    <row r="13" spans="1:658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658" ht="23.25">
      <c r="B14" s="38" t="s">
        <v>47</v>
      </c>
      <c r="C14" s="39">
        <f>C6/5</f>
        <v>0</v>
      </c>
      <c r="D14" s="39">
        <f>D6/5</f>
        <v>-3.6</v>
      </c>
      <c r="E14" s="40">
        <f>E6/5</f>
        <v>0</v>
      </c>
    </row>
    <row r="15" spans="1:658" ht="23.25">
      <c r="B15" s="49" t="s">
        <v>47</v>
      </c>
      <c r="C15" s="41">
        <f>C14</f>
        <v>0</v>
      </c>
      <c r="D15" s="41">
        <f>D14</f>
        <v>-3.6</v>
      </c>
      <c r="E15" s="42">
        <f>E14</f>
        <v>0</v>
      </c>
    </row>
    <row r="16" spans="1:658" ht="23.25">
      <c r="B16" s="38" t="s">
        <v>47</v>
      </c>
      <c r="C16" s="39">
        <f>C14</f>
        <v>0</v>
      </c>
      <c r="D16" s="39">
        <f>D14</f>
        <v>-3.6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-3.6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-3.6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-3.6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-3.6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-3.6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-3.6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-3.6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8" spans="2:5" ht="15.95" customHeight="1">
      <c r="B28" s="55"/>
      <c r="C28" s="55"/>
      <c r="D28" s="55"/>
      <c r="E28" s="55"/>
    </row>
    <row r="29" spans="2:5" ht="15.95" customHeight="1">
      <c r="B29" s="55"/>
      <c r="C29" s="55"/>
      <c r="D29" s="55"/>
      <c r="E29" s="55"/>
    </row>
    <row r="30" spans="2:5" ht="15.95" customHeight="1">
      <c r="B30" s="55"/>
      <c r="C30" s="55"/>
      <c r="D30" s="55"/>
      <c r="E30" s="55"/>
    </row>
  </sheetData>
  <sheetProtection algorithmName="SHA-512" hashValue="RQEQCiV2tYwxI9irX6KMmXI5vtjnQn4IL4dIAO3OemSlXJAs6bXux9qe3kP/qulzm8/NvmtbPcLvnWrsALSFJw==" saltValue="5UP6meLuxxjSJEXEwQGGZ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40277777777777779" bottom="0.52777777777777779" header="0.5" footer="0.5"/>
  <pageSetup orientation="portrait" horizontalDpi="4294967292" verticalDpi="429496729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C487-865F-4B44-AA45-594ADC0CB4FC}">
  <sheetPr codeName="Sheet19">
    <tabColor rgb="FF0000FF"/>
  </sheetPr>
  <dimension ref="A1:YH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1:658" ht="46.35" customHeight="1" thickBot="1"/>
    <row r="2" spans="1:658" ht="130.35" customHeight="1" thickBot="1">
      <c r="B2" s="98"/>
      <c r="C2" s="99"/>
      <c r="D2" s="99"/>
      <c r="E2" s="100"/>
    </row>
    <row r="3" spans="1:658" ht="28.35" customHeight="1" thickBot="1">
      <c r="B3" s="34" t="s">
        <v>40</v>
      </c>
      <c r="C3" s="82" t="str">
        <f>Calculator!B31</f>
        <v>Test</v>
      </c>
      <c r="D3" s="83"/>
      <c r="E3" s="84"/>
    </row>
    <row r="4" spans="1:658" s="4" customFormat="1" ht="45">
      <c r="A4" s="12"/>
      <c r="B4" s="86" t="s">
        <v>53</v>
      </c>
      <c r="C4" s="87"/>
      <c r="D4" s="87"/>
      <c r="E4" s="8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</row>
    <row r="5" spans="1:658" ht="23.25">
      <c r="B5" s="85" t="s">
        <v>42</v>
      </c>
      <c r="C5" s="5" t="s">
        <v>27</v>
      </c>
      <c r="D5" s="5" t="s">
        <v>28</v>
      </c>
      <c r="E5" s="7" t="s">
        <v>43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</row>
    <row r="6" spans="1:658" ht="23.25">
      <c r="B6" s="85"/>
      <c r="C6" s="6">
        <f>Calculator!I32*0.92</f>
        <v>0</v>
      </c>
      <c r="D6" s="6">
        <f>Calculator!D38*0.85</f>
        <v>-17</v>
      </c>
      <c r="E6" s="8">
        <f>Calculator!D39*0.85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</row>
    <row r="7" spans="1:658" ht="33.75">
      <c r="B7" s="89" t="s">
        <v>44</v>
      </c>
      <c r="C7" s="90"/>
      <c r="D7" s="90"/>
      <c r="E7" s="91"/>
    </row>
    <row r="8" spans="1:658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1:658" ht="23.25">
      <c r="B9" s="38" t="s">
        <v>47</v>
      </c>
      <c r="C9" s="39">
        <f>C6/4</f>
        <v>0</v>
      </c>
      <c r="D9" s="39">
        <f>D6/4</f>
        <v>-4.25</v>
      </c>
      <c r="E9" s="40">
        <f>E6/4</f>
        <v>0</v>
      </c>
    </row>
    <row r="10" spans="1:658" ht="23.25">
      <c r="B10" s="49" t="s">
        <v>47</v>
      </c>
      <c r="C10" s="41">
        <f>C9</f>
        <v>0</v>
      </c>
      <c r="D10" s="41">
        <f>D9</f>
        <v>-4.25</v>
      </c>
      <c r="E10" s="42">
        <f>E9</f>
        <v>0</v>
      </c>
    </row>
    <row r="11" spans="1:658" ht="23.25">
      <c r="B11" s="38" t="s">
        <v>47</v>
      </c>
      <c r="C11" s="39">
        <f>C10</f>
        <v>0</v>
      </c>
      <c r="D11" s="39">
        <f>D9</f>
        <v>-4.25</v>
      </c>
      <c r="E11" s="40">
        <f>E9</f>
        <v>0</v>
      </c>
    </row>
    <row r="12" spans="1:658" ht="23.25">
      <c r="B12" s="49" t="s">
        <v>47</v>
      </c>
      <c r="C12" s="41">
        <f>C11</f>
        <v>0</v>
      </c>
      <c r="D12" s="41">
        <f>D9</f>
        <v>-4.25</v>
      </c>
      <c r="E12" s="42">
        <f>E9</f>
        <v>0</v>
      </c>
    </row>
    <row r="13" spans="1:658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1:658" ht="23.25">
      <c r="B14" s="38" t="s">
        <v>47</v>
      </c>
      <c r="C14" s="39">
        <f>C6/5</f>
        <v>0</v>
      </c>
      <c r="D14" s="39">
        <f>D6/5</f>
        <v>-3.4</v>
      </c>
      <c r="E14" s="40">
        <f>E6/5</f>
        <v>0</v>
      </c>
    </row>
    <row r="15" spans="1:658" ht="23.25">
      <c r="B15" s="49" t="s">
        <v>47</v>
      </c>
      <c r="C15" s="41">
        <f>C14</f>
        <v>0</v>
      </c>
      <c r="D15" s="41">
        <f>D14</f>
        <v>-3.4</v>
      </c>
      <c r="E15" s="42">
        <f>E14</f>
        <v>0</v>
      </c>
    </row>
    <row r="16" spans="1:658" ht="23.25">
      <c r="B16" s="38" t="s">
        <v>47</v>
      </c>
      <c r="C16" s="39">
        <f>C14</f>
        <v>0</v>
      </c>
      <c r="D16" s="39">
        <f>D14</f>
        <v>-3.4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-3.4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-3.4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-3.4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-3.4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-3.4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-3.4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-3.4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8" spans="2:5" ht="15.95" customHeight="1">
      <c r="B28" s="55"/>
      <c r="C28" s="55"/>
      <c r="D28" s="55"/>
      <c r="E28" s="55"/>
    </row>
    <row r="29" spans="2:5" ht="15.95" customHeight="1">
      <c r="B29" s="55"/>
      <c r="C29" s="55"/>
      <c r="D29" s="55"/>
      <c r="E29" s="55"/>
    </row>
    <row r="30" spans="2:5" ht="15.95" customHeight="1">
      <c r="B30" s="55"/>
      <c r="C30" s="55"/>
      <c r="D30" s="55"/>
      <c r="E30" s="55"/>
    </row>
  </sheetData>
  <sheetProtection algorithmName="SHA-512" hashValue="bwwWzgumWV/vUvyz8KnJiCMw8BkVQ9/6KsAK2EnUKylkgMVHxGeqBzXdc89ZuI/W7FecYDgL2Q3huJE1AEpl6w==" saltValue="PneosfFvAbkmyo4VhJ11tQ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40277777777777779" bottom="0.52777777777777779" header="0.5" footer="0.5"/>
  <pageSetup orientation="portrait" horizontalDpi="4294967292" verticalDpi="429496729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00FF"/>
  </sheetPr>
  <dimension ref="B1:E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s="48" customFormat="1" ht="28.35" customHeight="1" thickBot="1">
      <c r="B3" s="46" t="s">
        <v>40</v>
      </c>
      <c r="C3" s="95" t="str">
        <f>Calculator!B31</f>
        <v>Test</v>
      </c>
      <c r="D3" s="96"/>
      <c r="E3" s="97"/>
    </row>
    <row r="4" spans="2:5" ht="45">
      <c r="B4" s="86" t="s">
        <v>41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</f>
        <v>0</v>
      </c>
      <c r="D6" s="6">
        <f>Calculator!C38</f>
        <v>-20</v>
      </c>
      <c r="E6" s="8">
        <f>Calculator!C39</f>
        <v>0</v>
      </c>
    </row>
    <row r="7" spans="2:5" ht="33.75">
      <c r="B7" s="89" t="s">
        <v>54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-4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-4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-4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-4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-4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-4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-4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-4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-4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-4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6"/>
      <c r="C27" s="56"/>
      <c r="D27" s="56"/>
      <c r="E27" s="56"/>
    </row>
    <row r="28" spans="2:5" ht="15.95" customHeight="1">
      <c r="B28" s="56"/>
      <c r="C28" s="56"/>
      <c r="D28" s="56"/>
      <c r="E28" s="56"/>
    </row>
    <row r="29" spans="2:5" ht="15.95" customHeight="1">
      <c r="B29" s="56"/>
      <c r="C29" s="56"/>
      <c r="D29" s="56"/>
      <c r="E29" s="56"/>
    </row>
    <row r="30" spans="2:5" ht="15.95" customHeight="1">
      <c r="B30" s="56"/>
      <c r="C30" s="56"/>
      <c r="D30" s="56"/>
      <c r="E30" s="56"/>
    </row>
  </sheetData>
  <sheetProtection algorithmName="SHA-512" hashValue="jtnmBR98sV/ZvvuueGIkSafK8/XvMy/uDFBqMavGSvWWE3woAm0uP/7cS4EHCEuqaPM6KHisuK/qxOW//F2JOg==" saltValue="6LhIWiCKzH8ZyKd2WOvEpQ==" spinCount="100000" sheet="1" selectLockedCells="1"/>
  <mergeCells count="5">
    <mergeCell ref="B7:E7"/>
    <mergeCell ref="B2:E2"/>
    <mergeCell ref="C3:E3"/>
    <mergeCell ref="B4:E4"/>
    <mergeCell ref="B5:B6"/>
  </mergeCells>
  <phoneticPr fontId="4" type="noConversion"/>
  <pageMargins left="0.75" right="0.75" top="0.29166666666666669" bottom="0.69444444444444442" header="0.5" footer="0.5"/>
  <pageSetup orientation="portrait" horizontalDpi="4294967292" verticalDpi="429496729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F0B1-AEC8-EA4D-9367-0B2FD02008EF}">
  <sheetPr codeName="Sheet20">
    <tabColor rgb="FF0000FF"/>
  </sheetPr>
  <dimension ref="B1:E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8.35" customHeight="1" thickBot="1">
      <c r="B3" s="46" t="s">
        <v>40</v>
      </c>
      <c r="C3" s="95" t="str">
        <f>Calculator!B31</f>
        <v>Test</v>
      </c>
      <c r="D3" s="96"/>
      <c r="E3" s="97"/>
    </row>
    <row r="4" spans="2:5" ht="45">
      <c r="B4" s="86" t="s">
        <v>51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104"/>
      <c r="C6" s="6">
        <f>Calculator!I32*0.97</f>
        <v>0</v>
      </c>
      <c r="D6" s="6">
        <f>Calculator!C38*0.95</f>
        <v>-19</v>
      </c>
      <c r="E6" s="8">
        <f>Calculator!C39*0.95</f>
        <v>0</v>
      </c>
    </row>
    <row r="7" spans="2:5" ht="33.75">
      <c r="B7" s="89" t="s">
        <v>54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-4.75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-4.75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-4.75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-4.75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-3.8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-3.8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-3.8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-3.8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-3.8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-3.8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-3.8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-3.8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-3.8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-3.8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6"/>
      <c r="C27" s="56"/>
      <c r="D27" s="56"/>
      <c r="E27" s="56"/>
    </row>
    <row r="28" spans="2:5" ht="15.95" customHeight="1">
      <c r="B28" s="56"/>
      <c r="C28" s="56"/>
      <c r="D28" s="56"/>
      <c r="E28" s="56"/>
    </row>
    <row r="29" spans="2:5" ht="15.95" customHeight="1">
      <c r="B29" s="56"/>
      <c r="C29" s="56"/>
      <c r="D29" s="56"/>
      <c r="E29" s="56"/>
    </row>
    <row r="30" spans="2:5" ht="15.95" customHeight="1">
      <c r="B30" s="56"/>
      <c r="C30" s="56"/>
      <c r="D30" s="56"/>
      <c r="E30" s="56"/>
    </row>
  </sheetData>
  <sheetProtection algorithmName="SHA-512" hashValue="Pk+CSu4Rfizx0M/iQvflAC3kXwjEx4BZmSpKwmOAF8K5tJbgPdGP7ae41QwLL+l+nzY9XJPHvWWmGe0qenTRDg==" saltValue="6RRfx+x9XIAeFggucwS7fA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29166666666666669" bottom="0.69444444444444442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8AD8"/>
  </sheetPr>
  <dimension ref="B1:E30"/>
  <sheetViews>
    <sheetView tabSelected="1" showRuler="0" showWhiteSpace="0" zoomScaleNormal="100" zoomScalePageLayoutView="75" workbookViewId="0">
      <selection activeCell="C3" sqref="C3:E3"/>
    </sheetView>
  </sheetViews>
  <sheetFormatPr defaultColWidth="11" defaultRowHeight="15.75"/>
  <cols>
    <col min="2" max="2" width="24" customWidth="1"/>
    <col min="3" max="5" width="18" customWidth="1"/>
  </cols>
  <sheetData>
    <row r="1" spans="2:5" ht="46.35" customHeight="1" thickBot="1"/>
    <row r="2" spans="2:5" ht="129.75" customHeight="1" thickBot="1">
      <c r="B2" s="76"/>
      <c r="C2" s="77"/>
      <c r="D2" s="77"/>
      <c r="E2" s="78"/>
    </row>
    <row r="3" spans="2:5" ht="28.35" customHeight="1" thickBot="1">
      <c r="B3" s="34" t="s">
        <v>40</v>
      </c>
      <c r="C3" s="82" t="str">
        <f>Calculator!B13</f>
        <v>Jenny</v>
      </c>
      <c r="D3" s="83"/>
      <c r="E3" s="84"/>
    </row>
    <row r="4" spans="2:5" ht="45" customHeight="1">
      <c r="B4" s="86" t="s">
        <v>41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Calculator!I14</f>
        <v>111.2</v>
      </c>
      <c r="D6" s="6">
        <f>Calculator!D20</f>
        <v>72.087500000000006</v>
      </c>
      <c r="E6" s="8">
        <f>Calculator!D21</f>
        <v>48.65</v>
      </c>
    </row>
    <row r="7" spans="2:5" ht="33.75">
      <c r="B7" s="79" t="s">
        <v>44</v>
      </c>
      <c r="C7" s="80"/>
      <c r="D7" s="80"/>
      <c r="E7" s="8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27.8</v>
      </c>
      <c r="D9" s="39">
        <f>D6/4</f>
        <v>18.021875000000001</v>
      </c>
      <c r="E9" s="40">
        <f>E6/4</f>
        <v>12.1625</v>
      </c>
    </row>
    <row r="10" spans="2:5" ht="23.25">
      <c r="B10" s="49" t="s">
        <v>47</v>
      </c>
      <c r="C10" s="41">
        <f>C9</f>
        <v>27.8</v>
      </c>
      <c r="D10" s="41">
        <f>D9</f>
        <v>18.021875000000001</v>
      </c>
      <c r="E10" s="42">
        <f>E9</f>
        <v>12.1625</v>
      </c>
    </row>
    <row r="11" spans="2:5" ht="23.25">
      <c r="B11" s="38" t="s">
        <v>47</v>
      </c>
      <c r="C11" s="39">
        <f>C10</f>
        <v>27.8</v>
      </c>
      <c r="D11" s="39">
        <f>D9</f>
        <v>18.021875000000001</v>
      </c>
      <c r="E11" s="40">
        <f>E9</f>
        <v>12.1625</v>
      </c>
    </row>
    <row r="12" spans="2:5" ht="23.25">
      <c r="B12" s="49" t="s">
        <v>47</v>
      </c>
      <c r="C12" s="41">
        <f>C11</f>
        <v>27.8</v>
      </c>
      <c r="D12" s="41">
        <f>D9</f>
        <v>18.021875000000001</v>
      </c>
      <c r="E12" s="42">
        <f>E9</f>
        <v>12.1625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22.240000000000002</v>
      </c>
      <c r="D14" s="39">
        <f>D6/5</f>
        <v>14.4175</v>
      </c>
      <c r="E14" s="40">
        <f>E6/5</f>
        <v>9.73</v>
      </c>
    </row>
    <row r="15" spans="2:5" ht="23.25">
      <c r="B15" s="49" t="s">
        <v>47</v>
      </c>
      <c r="C15" s="41">
        <f>C14</f>
        <v>22.240000000000002</v>
      </c>
      <c r="D15" s="41">
        <f>D14</f>
        <v>14.4175</v>
      </c>
      <c r="E15" s="42">
        <f>E14</f>
        <v>9.73</v>
      </c>
    </row>
    <row r="16" spans="2:5" ht="23.25">
      <c r="B16" s="38" t="s">
        <v>47</v>
      </c>
      <c r="C16" s="39">
        <f>C14</f>
        <v>22.240000000000002</v>
      </c>
      <c r="D16" s="39">
        <f>D14</f>
        <v>14.4175</v>
      </c>
      <c r="E16" s="40">
        <f>E14</f>
        <v>9.73</v>
      </c>
    </row>
    <row r="17" spans="2:5" ht="23.25">
      <c r="B17" s="49" t="s">
        <v>47</v>
      </c>
      <c r="C17" s="41">
        <f>C14</f>
        <v>22.240000000000002</v>
      </c>
      <c r="D17" s="41">
        <f>D14</f>
        <v>14.4175</v>
      </c>
      <c r="E17" s="42">
        <f>E14</f>
        <v>9.73</v>
      </c>
    </row>
    <row r="18" spans="2:5" ht="23.25">
      <c r="B18" s="38" t="s">
        <v>47</v>
      </c>
      <c r="C18" s="39">
        <f>C14</f>
        <v>22.240000000000002</v>
      </c>
      <c r="D18" s="39">
        <f>D14</f>
        <v>14.4175</v>
      </c>
      <c r="E18" s="40">
        <f>E14</f>
        <v>9.73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18.533333333333335</v>
      </c>
      <c r="D20" s="39">
        <f>D6/5</f>
        <v>14.4175</v>
      </c>
      <c r="E20" s="40">
        <f>E6/6</f>
        <v>8.1083333333333325</v>
      </c>
    </row>
    <row r="21" spans="2:5" ht="23.25">
      <c r="B21" s="49" t="s">
        <v>47</v>
      </c>
      <c r="C21" s="41">
        <f>C20</f>
        <v>18.533333333333335</v>
      </c>
      <c r="D21" s="41">
        <f>D20</f>
        <v>14.4175</v>
      </c>
      <c r="E21" s="42">
        <f>E20</f>
        <v>8.1083333333333325</v>
      </c>
    </row>
    <row r="22" spans="2:5" ht="23.25">
      <c r="B22" s="38" t="s">
        <v>47</v>
      </c>
      <c r="C22" s="39">
        <f>C20</f>
        <v>18.533333333333335</v>
      </c>
      <c r="D22" s="39">
        <f>D20</f>
        <v>14.4175</v>
      </c>
      <c r="E22" s="40">
        <f>E20</f>
        <v>8.1083333333333325</v>
      </c>
    </row>
    <row r="23" spans="2:5" ht="23.25">
      <c r="B23" s="49" t="s">
        <v>47</v>
      </c>
      <c r="C23" s="41">
        <f>C20</f>
        <v>18.533333333333335</v>
      </c>
      <c r="D23" s="41">
        <f>D20</f>
        <v>14.4175</v>
      </c>
      <c r="E23" s="42">
        <f>E20</f>
        <v>8.1083333333333325</v>
      </c>
    </row>
    <row r="24" spans="2:5" ht="23.25">
      <c r="B24" s="38" t="s">
        <v>47</v>
      </c>
      <c r="C24" s="39">
        <f>C20</f>
        <v>18.533333333333335</v>
      </c>
      <c r="D24" s="39">
        <f>D20</f>
        <v>14.4175</v>
      </c>
      <c r="E24" s="40">
        <f>E20</f>
        <v>8.1083333333333325</v>
      </c>
    </row>
    <row r="25" spans="2:5" ht="24" thickBot="1">
      <c r="B25" s="43" t="s">
        <v>50</v>
      </c>
      <c r="C25" s="44">
        <f>C20</f>
        <v>18.533333333333335</v>
      </c>
      <c r="D25" s="44">
        <f>0</f>
        <v>0</v>
      </c>
      <c r="E25" s="45">
        <f>E20</f>
        <v>8.1083333333333325</v>
      </c>
    </row>
    <row r="27" spans="2:5" ht="15.95" customHeight="1">
      <c r="B27" s="51"/>
      <c r="C27" s="52"/>
      <c r="D27" s="52"/>
      <c r="E27" s="52"/>
    </row>
    <row r="28" spans="2:5" ht="15.95" customHeight="1">
      <c r="B28" s="52"/>
      <c r="C28" s="52"/>
      <c r="D28" s="52"/>
      <c r="E28" s="52"/>
    </row>
    <row r="29" spans="2:5" ht="15.95" customHeight="1">
      <c r="B29" s="52"/>
      <c r="C29" s="52"/>
      <c r="D29" s="52"/>
      <c r="E29" s="52"/>
    </row>
    <row r="30" spans="2:5" ht="15.95" customHeight="1">
      <c r="B30" s="52"/>
      <c r="C30" s="52"/>
      <c r="D30" s="52"/>
      <c r="E30" s="52"/>
    </row>
  </sheetData>
  <sheetProtection algorithmName="SHA-512" hashValue="ss/mqTct8AT+kx+SXuz3sySkEa9OUlwmI4wbLUEgrlAIFQEVUIzDKjZeSgQSmTVAjIbZzZJ8A+P4jrHbMeDVhA==" saltValue="cDkbJkmIOxu/wi9ibkCVRg==" spinCount="100000" sheet="1" selectLockedCells="1"/>
  <mergeCells count="5">
    <mergeCell ref="B2:E2"/>
    <mergeCell ref="B7:E7"/>
    <mergeCell ref="C3:E3"/>
    <mergeCell ref="B5:B6"/>
    <mergeCell ref="B4:E4"/>
  </mergeCells>
  <phoneticPr fontId="4" type="noConversion"/>
  <pageMargins left="0.75" right="0.75" top="0.65277777777777779" bottom="0.58333333333333337" header="0.5" footer="0.5"/>
  <pageSetup orientation="portrait" horizontalDpi="4294967292" verticalDpi="429496729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B750-684C-BF4B-B219-99EB0A1C454C}">
  <sheetPr codeName="Sheet21">
    <tabColor rgb="FF0000FF"/>
  </sheetPr>
  <dimension ref="B1:E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8.35" customHeight="1" thickBot="1">
      <c r="B3" s="46" t="s">
        <v>40</v>
      </c>
      <c r="C3" s="95" t="str">
        <f>Calculator!B31</f>
        <v>Test</v>
      </c>
      <c r="D3" s="96"/>
      <c r="E3" s="97"/>
    </row>
    <row r="4" spans="2:5" ht="45">
      <c r="B4" s="86" t="s">
        <v>52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Calculator!I32*0.95</f>
        <v>0</v>
      </c>
      <c r="D6" s="6">
        <f>Calculator!C38*0.9</f>
        <v>-18</v>
      </c>
      <c r="E6" s="8">
        <f>Calculator!C39*0.9</f>
        <v>0</v>
      </c>
    </row>
    <row r="7" spans="2:5" ht="33.75">
      <c r="B7" s="89" t="s">
        <v>54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-4.5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-4.5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-4.5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-4.5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-3.6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-3.6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-3.6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-3.6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-3.6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-3.6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-3.6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-3.6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-3.6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-3.6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6"/>
      <c r="C27" s="56"/>
      <c r="D27" s="56"/>
      <c r="E27" s="56"/>
    </row>
    <row r="28" spans="2:5" ht="15.95" customHeight="1">
      <c r="B28" s="56"/>
      <c r="C28" s="56"/>
      <c r="D28" s="56"/>
      <c r="E28" s="56"/>
    </row>
    <row r="29" spans="2:5" ht="15.95" customHeight="1">
      <c r="B29" s="56"/>
      <c r="C29" s="56"/>
      <c r="D29" s="56"/>
      <c r="E29" s="56"/>
    </row>
    <row r="30" spans="2:5" ht="15.95" customHeight="1">
      <c r="B30" s="56"/>
      <c r="C30" s="56"/>
      <c r="D30" s="56"/>
      <c r="E30" s="56"/>
    </row>
  </sheetData>
  <sheetProtection algorithmName="SHA-512" hashValue="oR5vcSdUu16jEl9A3tCD7h5BiMMbZarMR5pppPC6+gCd/ST8xHIZl4lNVN4GPQB3MTKAg4pGFTod3dpSjEbYDQ==" saltValue="YNK6L9VhA+YFecnAaMtQIw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29166666666666669" bottom="0.69444444444444442" header="0.5" footer="0.5"/>
  <pageSetup orientation="portrait" horizontalDpi="4294967292" verticalDpi="429496729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BCD6-2441-7041-A106-31BD10EB5273}">
  <sheetPr codeName="Sheet22">
    <tabColor rgb="FF0000FF"/>
  </sheetPr>
  <dimension ref="B1:E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8.35" customHeight="1" thickBot="1">
      <c r="B3" s="46" t="s">
        <v>40</v>
      </c>
      <c r="C3" s="95" t="str">
        <f>Calculator!B31</f>
        <v>Test</v>
      </c>
      <c r="D3" s="96"/>
      <c r="E3" s="97"/>
    </row>
    <row r="4" spans="2:5" ht="45">
      <c r="B4" s="86" t="s">
        <v>53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Calculator!I32*0.92</f>
        <v>0</v>
      </c>
      <c r="D6" s="6">
        <f>Calculator!C38*0.85</f>
        <v>-17</v>
      </c>
      <c r="E6" s="8">
        <f>Calculator!C39*0.85</f>
        <v>0</v>
      </c>
    </row>
    <row r="7" spans="2:5" ht="33.75">
      <c r="B7" s="89" t="s">
        <v>54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-4.25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-4.25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-4.25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-4.25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-3.4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-3.4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-3.4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-3.4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-3.4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-3.4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-3.4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-3.4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-3.4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-3.4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6"/>
      <c r="C27" s="56"/>
      <c r="D27" s="56"/>
      <c r="E27" s="56"/>
    </row>
    <row r="28" spans="2:5" ht="15.95" customHeight="1">
      <c r="B28" s="56"/>
      <c r="C28" s="56"/>
      <c r="D28" s="56"/>
      <c r="E28" s="56"/>
    </row>
    <row r="29" spans="2:5" ht="15.95" customHeight="1">
      <c r="B29" s="56"/>
      <c r="C29" s="56"/>
      <c r="D29" s="56"/>
      <c r="E29" s="56"/>
    </row>
    <row r="30" spans="2:5" ht="15.95" customHeight="1">
      <c r="B30" s="56"/>
      <c r="C30" s="56"/>
      <c r="D30" s="56"/>
      <c r="E30" s="56"/>
    </row>
  </sheetData>
  <sheetProtection algorithmName="SHA-512" hashValue="7JWkeSIw9CtDC6i1sJTby1qigi26epKDqYiIapQk6UEllOGQkQsEZmlA3TvAzCfNHL+QjiVJtnDfxKVIPT9gng==" saltValue="ZZR70mr1gorrE1KM9Z/UqQ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29166666666666669" bottom="0.69444444444444442" header="0.5" footer="0.5"/>
  <pageSetup orientation="portrait" horizontalDpi="4294967292" verticalDpi="429496729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00FF"/>
  </sheetPr>
  <dimension ref="B1:E29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8.35" customHeight="1" thickBot="1">
      <c r="B3" s="34" t="s">
        <v>40</v>
      </c>
      <c r="C3" s="82" t="str">
        <f>Calculator!B31</f>
        <v>Test</v>
      </c>
      <c r="D3" s="83"/>
      <c r="E3" s="84"/>
    </row>
    <row r="4" spans="2:5" ht="45" customHeight="1">
      <c r="B4" s="86" t="s">
        <v>41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</f>
        <v>0</v>
      </c>
      <c r="D6" s="6">
        <f>Calculator!B38</f>
        <v>-20</v>
      </c>
      <c r="E6" s="8">
        <f>Calculator!B39</f>
        <v>0</v>
      </c>
    </row>
    <row r="7" spans="2:5" ht="33.75">
      <c r="B7" s="89" t="s">
        <v>55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-4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-4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-4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-4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-4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-4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-4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-4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-4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-4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6" spans="2:5" ht="23.25">
      <c r="B26" s="47"/>
      <c r="C26" s="47"/>
      <c r="D26" s="47"/>
      <c r="E26" s="47"/>
    </row>
    <row r="27" spans="2:5" ht="15.95" customHeight="1">
      <c r="B27" s="57"/>
      <c r="C27" s="57"/>
      <c r="D27" s="57"/>
      <c r="E27" s="57"/>
    </row>
    <row r="28" spans="2:5" ht="15.95" customHeight="1">
      <c r="B28" s="57"/>
      <c r="C28" s="57"/>
      <c r="D28" s="57"/>
      <c r="E28" s="57"/>
    </row>
    <row r="29" spans="2:5" ht="15.95" customHeight="1">
      <c r="B29" s="57"/>
      <c r="C29" s="57"/>
      <c r="D29" s="57"/>
      <c r="E29" s="57"/>
    </row>
  </sheetData>
  <sheetProtection algorithmName="SHA-512" hashValue="kSnv2f8YuiakrYaFiO8c9YHKiqXTum5796MHRWKq3yARbx7IFRqVxe7SWzMcpOvoaqUiO3oVsIj+IeDrSYUoHw==" saltValue="cd4KRe3RmZ2/g1R8W25RZA==" spinCount="100000" sheet="1" selectLockedCells="1"/>
  <mergeCells count="5">
    <mergeCell ref="B7:E7"/>
    <mergeCell ref="B2:E2"/>
    <mergeCell ref="C3:E3"/>
    <mergeCell ref="B4:E4"/>
    <mergeCell ref="B5:B6"/>
  </mergeCells>
  <phoneticPr fontId="4" type="noConversion"/>
  <pageMargins left="0.75" right="0.75" top="0.34722222222222221" bottom="0.625" header="0.5" footer="0.5"/>
  <pageSetup orientation="portrait" horizontalDpi="4294967292" verticalDpi="429496729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8FAB3-8DF6-EC49-891D-87250CB44B16}">
  <sheetPr codeName="Sheet23">
    <tabColor rgb="FF0000FF"/>
  </sheetPr>
  <dimension ref="B1:E29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8.35" customHeight="1" thickBot="1">
      <c r="B3" s="34" t="s">
        <v>40</v>
      </c>
      <c r="C3" s="82" t="str">
        <f>Calculator!B31</f>
        <v>Test</v>
      </c>
      <c r="D3" s="83"/>
      <c r="E3" s="84"/>
    </row>
    <row r="4" spans="2:5" ht="45">
      <c r="B4" s="86" t="s">
        <v>51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Calculator!I32*0.97</f>
        <v>0</v>
      </c>
      <c r="D6" s="6">
        <f>Calculator!B38*0.95</f>
        <v>-19</v>
      </c>
      <c r="E6" s="8">
        <f>Calculator!B39*0.95</f>
        <v>0</v>
      </c>
    </row>
    <row r="7" spans="2:5" ht="33.75">
      <c r="B7" s="89" t="s">
        <v>55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-4.75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-4.75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-4.75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-4.75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-3.8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-3.8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-3.8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-3.8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-3.8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-3.8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-3.8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-3.8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-3.8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-3.8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7"/>
      <c r="C27" s="57"/>
      <c r="D27" s="57"/>
      <c r="E27" s="57"/>
    </row>
    <row r="28" spans="2:5" ht="15.95" customHeight="1">
      <c r="B28" s="57"/>
      <c r="C28" s="57"/>
      <c r="D28" s="57"/>
      <c r="E28" s="57"/>
    </row>
    <row r="29" spans="2:5" ht="15.95" customHeight="1">
      <c r="B29" s="57"/>
      <c r="C29" s="57"/>
      <c r="D29" s="57"/>
      <c r="E29" s="57"/>
    </row>
  </sheetData>
  <sheetProtection algorithmName="SHA-512" hashValue="hOgS6YQWfqZEeepiLbiklLysqc8d3gcX5+Mmxsb4HR/bQFnIS36GW5h6c3LwPBLUc5N5mwzYTc1i+uZC65eXJA==" saltValue="W/vpJzB2/nX5Hb2HYEpo0w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34722222222222221" bottom="0.625" header="0.5" footer="0.5"/>
  <pageSetup orientation="portrait" horizontalDpi="4294967292" verticalDpi="429496729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AD6F1-862C-8848-A31C-DCFD4C667F71}">
  <sheetPr codeName="Sheet24">
    <tabColor rgb="FF0000FF"/>
  </sheetPr>
  <dimension ref="B1:E29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8.35" customHeight="1" thickBot="1">
      <c r="B3" s="34" t="s">
        <v>40</v>
      </c>
      <c r="C3" s="82" t="str">
        <f>Calculator!B31</f>
        <v>Test</v>
      </c>
      <c r="D3" s="83"/>
      <c r="E3" s="84"/>
    </row>
    <row r="4" spans="2:5" ht="45">
      <c r="B4" s="86" t="s">
        <v>52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Calculator!I32*0.95</f>
        <v>0</v>
      </c>
      <c r="D6" s="6">
        <f>Calculator!B38*0.9</f>
        <v>-18</v>
      </c>
      <c r="E6" s="8">
        <f>Calculator!B39*0.9</f>
        <v>0</v>
      </c>
    </row>
    <row r="7" spans="2:5" ht="33.75">
      <c r="B7" s="89" t="s">
        <v>55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-4.5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-4.5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-4.5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-4.5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-3.6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-3.6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-3.6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-3.6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-3.6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-3.6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-3.6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-3.6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-3.6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-3.6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7"/>
      <c r="C27" s="57"/>
      <c r="D27" s="57"/>
      <c r="E27" s="57"/>
    </row>
    <row r="28" spans="2:5" ht="15.95" customHeight="1">
      <c r="B28" s="57"/>
      <c r="C28" s="57"/>
      <c r="D28" s="57"/>
      <c r="E28" s="57"/>
    </row>
    <row r="29" spans="2:5" ht="15.95" customHeight="1">
      <c r="B29" s="57"/>
      <c r="C29" s="57"/>
      <c r="D29" s="57"/>
      <c r="E29" s="57"/>
    </row>
  </sheetData>
  <sheetProtection algorithmName="SHA-512" hashValue="9bhPVWXhGSDiUJeq0AAtoQZWpUJDfXKIPXXxj1I2KSw/BHLB1NBuK28fXh4116Zy23oBZYJMmmCRectXEU6HDw==" saltValue="+n9/cTko7VEzUq4NPu8Y8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34722222222222221" bottom="0.625" header="0.5" footer="0.5"/>
  <pageSetup orientation="portrait" horizontalDpi="4294967292" verticalDpi="429496729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4585-AE1B-0A43-B639-5244E6BED09E}">
  <sheetPr codeName="Sheet25">
    <tabColor rgb="FF0000FF"/>
  </sheetPr>
  <dimension ref="B1:E29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"/>
    <col min="2" max="2" width="24" style="1" customWidth="1"/>
    <col min="3" max="5" width="18" style="1" customWidth="1"/>
    <col min="6" max="16384" width="10.625" style="1"/>
  </cols>
  <sheetData>
    <row r="1" spans="2:5" ht="46.35" customHeight="1" thickBot="1"/>
    <row r="2" spans="2:5" ht="130.35" customHeight="1" thickBot="1">
      <c r="B2" s="98"/>
      <c r="C2" s="99"/>
      <c r="D2" s="99"/>
      <c r="E2" s="100"/>
    </row>
    <row r="3" spans="2:5" ht="23.1" customHeight="1" thickBot="1">
      <c r="B3" s="34" t="s">
        <v>40</v>
      </c>
      <c r="C3" s="82" t="str">
        <f>Calculator!B31</f>
        <v>Test</v>
      </c>
      <c r="D3" s="83"/>
      <c r="E3" s="84"/>
    </row>
    <row r="4" spans="2:5" ht="45">
      <c r="B4" s="86" t="s">
        <v>53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Calculator!I32*0.92</f>
        <v>0</v>
      </c>
      <c r="D6" s="6">
        <f>Calculator!B38*0.85</f>
        <v>-17</v>
      </c>
      <c r="E6" s="8">
        <f>Calculator!B39*0.85</f>
        <v>0</v>
      </c>
    </row>
    <row r="7" spans="2:5" ht="33.75">
      <c r="B7" s="89" t="s">
        <v>55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0</v>
      </c>
      <c r="D9" s="39">
        <f>D6/4</f>
        <v>-4.25</v>
      </c>
      <c r="E9" s="40">
        <f>E6/4</f>
        <v>0</v>
      </c>
    </row>
    <row r="10" spans="2:5" ht="23.25">
      <c r="B10" s="49" t="s">
        <v>47</v>
      </c>
      <c r="C10" s="41">
        <f>C9</f>
        <v>0</v>
      </c>
      <c r="D10" s="41">
        <f>D9</f>
        <v>-4.25</v>
      </c>
      <c r="E10" s="42">
        <f>E9</f>
        <v>0</v>
      </c>
    </row>
    <row r="11" spans="2:5" ht="23.25">
      <c r="B11" s="38" t="s">
        <v>47</v>
      </c>
      <c r="C11" s="39">
        <f>C10</f>
        <v>0</v>
      </c>
      <c r="D11" s="39">
        <f>D9</f>
        <v>-4.25</v>
      </c>
      <c r="E11" s="40">
        <f>E9</f>
        <v>0</v>
      </c>
    </row>
    <row r="12" spans="2:5" ht="23.25">
      <c r="B12" s="49" t="s">
        <v>47</v>
      </c>
      <c r="C12" s="41">
        <f>C11</f>
        <v>0</v>
      </c>
      <c r="D12" s="41">
        <f>D9</f>
        <v>-4.25</v>
      </c>
      <c r="E12" s="42">
        <f>E9</f>
        <v>0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0</v>
      </c>
      <c r="D14" s="39">
        <f>D6/5</f>
        <v>-3.4</v>
      </c>
      <c r="E14" s="40">
        <f>E6/5</f>
        <v>0</v>
      </c>
    </row>
    <row r="15" spans="2:5" ht="23.25">
      <c r="B15" s="49" t="s">
        <v>47</v>
      </c>
      <c r="C15" s="41">
        <f>C14</f>
        <v>0</v>
      </c>
      <c r="D15" s="41">
        <f>D14</f>
        <v>-3.4</v>
      </c>
      <c r="E15" s="42">
        <f>E14</f>
        <v>0</v>
      </c>
    </row>
    <row r="16" spans="2:5" ht="23.25">
      <c r="B16" s="38" t="s">
        <v>47</v>
      </c>
      <c r="C16" s="39">
        <f>C14</f>
        <v>0</v>
      </c>
      <c r="D16" s="39">
        <f>D14</f>
        <v>-3.4</v>
      </c>
      <c r="E16" s="40">
        <f>E14</f>
        <v>0</v>
      </c>
    </row>
    <row r="17" spans="2:5" ht="23.25">
      <c r="B17" s="49" t="s">
        <v>47</v>
      </c>
      <c r="C17" s="41">
        <f>C14</f>
        <v>0</v>
      </c>
      <c r="D17" s="41">
        <f>D14</f>
        <v>-3.4</v>
      </c>
      <c r="E17" s="42">
        <f>E14</f>
        <v>0</v>
      </c>
    </row>
    <row r="18" spans="2:5" ht="23.25">
      <c r="B18" s="38" t="s">
        <v>47</v>
      </c>
      <c r="C18" s="39">
        <f>C14</f>
        <v>0</v>
      </c>
      <c r="D18" s="39">
        <f>D14</f>
        <v>-3.4</v>
      </c>
      <c r="E18" s="40">
        <f>E14</f>
        <v>0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0</v>
      </c>
      <c r="D20" s="39">
        <f>D6/5</f>
        <v>-3.4</v>
      </c>
      <c r="E20" s="40">
        <f>E6/6</f>
        <v>0</v>
      </c>
    </row>
    <row r="21" spans="2:5" ht="23.25">
      <c r="B21" s="49" t="s">
        <v>47</v>
      </c>
      <c r="C21" s="41">
        <f>C20</f>
        <v>0</v>
      </c>
      <c r="D21" s="41">
        <f>D20</f>
        <v>-3.4</v>
      </c>
      <c r="E21" s="42">
        <f>E20</f>
        <v>0</v>
      </c>
    </row>
    <row r="22" spans="2:5" ht="23.25">
      <c r="B22" s="38" t="s">
        <v>47</v>
      </c>
      <c r="C22" s="39">
        <f>C20</f>
        <v>0</v>
      </c>
      <c r="D22" s="39">
        <f>D20</f>
        <v>-3.4</v>
      </c>
      <c r="E22" s="40">
        <f>E20</f>
        <v>0</v>
      </c>
    </row>
    <row r="23" spans="2:5" ht="23.25">
      <c r="B23" s="49" t="s">
        <v>47</v>
      </c>
      <c r="C23" s="41">
        <f>C20</f>
        <v>0</v>
      </c>
      <c r="D23" s="41">
        <f>D20</f>
        <v>-3.4</v>
      </c>
      <c r="E23" s="42">
        <f>E20</f>
        <v>0</v>
      </c>
    </row>
    <row r="24" spans="2:5" ht="23.25">
      <c r="B24" s="38" t="s">
        <v>47</v>
      </c>
      <c r="C24" s="39">
        <f>C20</f>
        <v>0</v>
      </c>
      <c r="D24" s="39">
        <f>D20</f>
        <v>-3.4</v>
      </c>
      <c r="E24" s="40">
        <f>E20</f>
        <v>0</v>
      </c>
    </row>
    <row r="25" spans="2:5" ht="24" thickBot="1">
      <c r="B25" s="43" t="s">
        <v>50</v>
      </c>
      <c r="C25" s="44">
        <f>C20</f>
        <v>0</v>
      </c>
      <c r="D25" s="44">
        <f>0</f>
        <v>0</v>
      </c>
      <c r="E25" s="45">
        <f>E20</f>
        <v>0</v>
      </c>
    </row>
    <row r="27" spans="2:5" ht="15.95" customHeight="1">
      <c r="B27" s="57"/>
      <c r="C27" s="57"/>
      <c r="D27" s="57"/>
      <c r="E27" s="57"/>
    </row>
    <row r="28" spans="2:5" ht="15.95" customHeight="1">
      <c r="B28" s="57"/>
      <c r="C28" s="57"/>
      <c r="D28" s="57"/>
      <c r="E28" s="57"/>
    </row>
    <row r="29" spans="2:5" ht="15.95" customHeight="1">
      <c r="B29" s="57"/>
      <c r="C29" s="57"/>
      <c r="D29" s="57"/>
      <c r="E29" s="57"/>
    </row>
  </sheetData>
  <sheetProtection algorithmName="SHA-512" hashValue="N1Fr86YhPkFa5tw8VLGDlLxef6cxzLdaiKkxddsvS/+u1qJsrT77C1PAWjG4TTzZBz7fxyqoibf790gPKz6Izg==" saltValue="UBLL6NaKsz1Xyx2r/3fFg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34722222222222221" bottom="0.625" header="0.5" footer="0.5"/>
  <pageSetup orientation="portrait" horizontalDpi="4294967292" verticalDpi="429496729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58B-350A-2C48-8FEB-3FD6729B65A5}">
  <sheetPr codeName="Sheet26"/>
  <dimension ref="B2:B9"/>
  <sheetViews>
    <sheetView workbookViewId="0">
      <selection activeCell="F21" sqref="F21"/>
    </sheetView>
  </sheetViews>
  <sheetFormatPr defaultColWidth="11" defaultRowHeight="15.75"/>
  <cols>
    <col min="2" max="2" width="10.625" customWidth="1"/>
  </cols>
  <sheetData>
    <row r="2" spans="2:2">
      <c r="B2" t="s">
        <v>56</v>
      </c>
    </row>
    <row r="3" spans="2:2" ht="23.25">
      <c r="B3" s="13" t="s">
        <v>1</v>
      </c>
    </row>
    <row r="4" spans="2:2" ht="23.25">
      <c r="B4" s="13" t="s">
        <v>57</v>
      </c>
    </row>
    <row r="5" spans="2:2" ht="23.25">
      <c r="B5" s="13" t="s">
        <v>58</v>
      </c>
    </row>
    <row r="6" spans="2:2" ht="23.25">
      <c r="B6" s="13" t="s">
        <v>59</v>
      </c>
    </row>
    <row r="7" spans="2:2" ht="23.25">
      <c r="B7" s="13" t="s">
        <v>60</v>
      </c>
    </row>
    <row r="8" spans="2:2" ht="23.25">
      <c r="B8" s="13" t="s">
        <v>61</v>
      </c>
    </row>
    <row r="9" spans="2:2" ht="23.25">
      <c r="B9" s="13" t="s">
        <v>62</v>
      </c>
    </row>
  </sheetData>
  <sheetProtection algorithmName="SHA-512" hashValue="wpQqw/U8hs9AJAqIhq8NN91wjqcWjImXrUuvX88tSQYz97jn4bt5401MNL7bi1XIv4W/WAH9fkDI4YYIm5Jxow==" saltValue="jIlLGqIGe6Rh1tMTAhUPWw==" spinCount="100000" sheet="1" objects="1" scenarios="1" selectLockedCells="1"/>
  <dataValidations count="1">
    <dataValidation type="list" allowBlank="1" showInputMessage="1" showErrorMessage="1" sqref="G10" xr:uid="{8F4AE74C-C660-C347-A8D6-2C37E7ECF584}">
      <formula1>SheetType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4FFD-283F-A04A-BE46-9FAC671816F6}">
  <sheetPr codeName="Sheet3">
    <tabColor rgb="FFFF8AD8"/>
  </sheetPr>
  <dimension ref="B1:E30"/>
  <sheetViews>
    <sheetView showRuler="0" showWhiteSpace="0" zoomScaleNormal="100" zoomScalePageLayoutView="75" workbookViewId="0">
      <selection activeCell="C3" sqref="C3:E3"/>
    </sheetView>
  </sheetViews>
  <sheetFormatPr defaultColWidth="11" defaultRowHeight="15.75"/>
  <cols>
    <col min="2" max="2" width="24" customWidth="1"/>
    <col min="3" max="5" width="18" customWidth="1"/>
  </cols>
  <sheetData>
    <row r="1" spans="2:5" ht="46.35" customHeight="1" thickBot="1"/>
    <row r="2" spans="2:5" ht="130.35" customHeight="1" thickBot="1">
      <c r="B2" s="76"/>
      <c r="C2" s="77"/>
      <c r="D2" s="77"/>
      <c r="E2" s="78"/>
    </row>
    <row r="3" spans="2:5" ht="28.35" customHeight="1" thickBot="1">
      <c r="B3" s="34" t="s">
        <v>40</v>
      </c>
      <c r="C3" s="82" t="str">
        <f>Calculator!B13</f>
        <v>Jenny</v>
      </c>
      <c r="D3" s="83"/>
      <c r="E3" s="84"/>
    </row>
    <row r="4" spans="2:5" ht="45" customHeight="1">
      <c r="B4" s="86" t="s">
        <v>51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Calculator!I14*0.97</f>
        <v>107.864</v>
      </c>
      <c r="D6" s="6">
        <f>Calculator!D20*0.95</f>
        <v>68.483125000000001</v>
      </c>
      <c r="E6" s="8">
        <f>Calculator!D21*0.95</f>
        <v>46.217499999999994</v>
      </c>
    </row>
    <row r="7" spans="2:5" ht="33" customHeight="1">
      <c r="B7" s="89" t="s">
        <v>44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26.966000000000001</v>
      </c>
      <c r="D9" s="39">
        <f>D6/4</f>
        <v>17.12078125</v>
      </c>
      <c r="E9" s="40">
        <f>E6/4</f>
        <v>11.554374999999999</v>
      </c>
    </row>
    <row r="10" spans="2:5" ht="23.25">
      <c r="B10" s="49" t="s">
        <v>47</v>
      </c>
      <c r="C10" s="41">
        <f>C9</f>
        <v>26.966000000000001</v>
      </c>
      <c r="D10" s="41">
        <f>D9</f>
        <v>17.12078125</v>
      </c>
      <c r="E10" s="42">
        <f>E9</f>
        <v>11.554374999999999</v>
      </c>
    </row>
    <row r="11" spans="2:5" ht="23.25">
      <c r="B11" s="38" t="s">
        <v>47</v>
      </c>
      <c r="C11" s="39">
        <f>C10</f>
        <v>26.966000000000001</v>
      </c>
      <c r="D11" s="39">
        <f>D9</f>
        <v>17.12078125</v>
      </c>
      <c r="E11" s="40">
        <f>E9</f>
        <v>11.554374999999999</v>
      </c>
    </row>
    <row r="12" spans="2:5" ht="23.25">
      <c r="B12" s="49" t="s">
        <v>47</v>
      </c>
      <c r="C12" s="41">
        <f>C11</f>
        <v>26.966000000000001</v>
      </c>
      <c r="D12" s="41">
        <f>D9</f>
        <v>17.12078125</v>
      </c>
      <c r="E12" s="42">
        <f>E9</f>
        <v>11.554374999999999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21.572800000000001</v>
      </c>
      <c r="D14" s="39">
        <f>D6/5</f>
        <v>13.696625000000001</v>
      </c>
      <c r="E14" s="40">
        <f>E6/5</f>
        <v>9.2434999999999992</v>
      </c>
    </row>
    <row r="15" spans="2:5" ht="23.25">
      <c r="B15" s="49" t="s">
        <v>47</v>
      </c>
      <c r="C15" s="41">
        <f>C14</f>
        <v>21.572800000000001</v>
      </c>
      <c r="D15" s="41">
        <f>D14</f>
        <v>13.696625000000001</v>
      </c>
      <c r="E15" s="42">
        <f>E14</f>
        <v>9.2434999999999992</v>
      </c>
    </row>
    <row r="16" spans="2:5" ht="23.25">
      <c r="B16" s="38" t="s">
        <v>47</v>
      </c>
      <c r="C16" s="39">
        <f>C14</f>
        <v>21.572800000000001</v>
      </c>
      <c r="D16" s="39">
        <f>D14</f>
        <v>13.696625000000001</v>
      </c>
      <c r="E16" s="40">
        <f>E14</f>
        <v>9.2434999999999992</v>
      </c>
    </row>
    <row r="17" spans="2:5" ht="23.25">
      <c r="B17" s="49" t="s">
        <v>47</v>
      </c>
      <c r="C17" s="41">
        <f>C14</f>
        <v>21.572800000000001</v>
      </c>
      <c r="D17" s="41">
        <f>D14</f>
        <v>13.696625000000001</v>
      </c>
      <c r="E17" s="42">
        <f>E14</f>
        <v>9.2434999999999992</v>
      </c>
    </row>
    <row r="18" spans="2:5" ht="23.25">
      <c r="B18" s="38" t="s">
        <v>47</v>
      </c>
      <c r="C18" s="39">
        <f>C14</f>
        <v>21.572800000000001</v>
      </c>
      <c r="D18" s="39">
        <f>D14</f>
        <v>13.696625000000001</v>
      </c>
      <c r="E18" s="40">
        <f>E14</f>
        <v>9.2434999999999992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17.977333333333334</v>
      </c>
      <c r="D20" s="39">
        <f>D6/5</f>
        <v>13.696625000000001</v>
      </c>
      <c r="E20" s="40">
        <f>E6/6</f>
        <v>7.702916666666666</v>
      </c>
    </row>
    <row r="21" spans="2:5" ht="23.25">
      <c r="B21" s="49" t="s">
        <v>47</v>
      </c>
      <c r="C21" s="41">
        <f>C20</f>
        <v>17.977333333333334</v>
      </c>
      <c r="D21" s="41">
        <f>D20</f>
        <v>13.696625000000001</v>
      </c>
      <c r="E21" s="42">
        <f>E20</f>
        <v>7.702916666666666</v>
      </c>
    </row>
    <row r="22" spans="2:5" ht="23.25">
      <c r="B22" s="38" t="s">
        <v>47</v>
      </c>
      <c r="C22" s="39">
        <f>C20</f>
        <v>17.977333333333334</v>
      </c>
      <c r="D22" s="39">
        <f>D20</f>
        <v>13.696625000000001</v>
      </c>
      <c r="E22" s="40">
        <f>E20</f>
        <v>7.702916666666666</v>
      </c>
    </row>
    <row r="23" spans="2:5" ht="23.25">
      <c r="B23" s="49" t="s">
        <v>47</v>
      </c>
      <c r="C23" s="41">
        <f>C20</f>
        <v>17.977333333333334</v>
      </c>
      <c r="D23" s="41">
        <f>D20</f>
        <v>13.696625000000001</v>
      </c>
      <c r="E23" s="42">
        <f>E20</f>
        <v>7.702916666666666</v>
      </c>
    </row>
    <row r="24" spans="2:5" ht="23.25">
      <c r="B24" s="38" t="s">
        <v>47</v>
      </c>
      <c r="C24" s="39">
        <f>C20</f>
        <v>17.977333333333334</v>
      </c>
      <c r="D24" s="39">
        <f>D20</f>
        <v>13.696625000000001</v>
      </c>
      <c r="E24" s="40">
        <f>E20</f>
        <v>7.702916666666666</v>
      </c>
    </row>
    <row r="25" spans="2:5" ht="24" thickBot="1">
      <c r="B25" s="43" t="s">
        <v>50</v>
      </c>
      <c r="C25" s="44">
        <f>C20</f>
        <v>17.977333333333334</v>
      </c>
      <c r="D25" s="44">
        <f>0</f>
        <v>0</v>
      </c>
      <c r="E25" s="45">
        <f>E20</f>
        <v>7.702916666666666</v>
      </c>
    </row>
    <row r="27" spans="2:5" ht="15.95" customHeight="1">
      <c r="B27" s="51"/>
      <c r="C27" s="52"/>
      <c r="D27" s="52"/>
      <c r="E27" s="52"/>
    </row>
    <row r="28" spans="2:5" ht="15.95" customHeight="1">
      <c r="B28" s="52"/>
      <c r="C28" s="52"/>
      <c r="D28" s="52"/>
      <c r="E28" s="52"/>
    </row>
    <row r="29" spans="2:5" ht="15.95" customHeight="1">
      <c r="B29" s="52"/>
      <c r="C29" s="52"/>
      <c r="D29" s="52"/>
      <c r="E29" s="52"/>
    </row>
    <row r="30" spans="2:5" ht="15.95" customHeight="1">
      <c r="B30" s="52"/>
      <c r="C30" s="52"/>
      <c r="D30" s="52"/>
      <c r="E30" s="52"/>
    </row>
  </sheetData>
  <sheetProtection algorithmName="SHA-512" hashValue="Hn35HAb60lNFBAdpqTqc5VDwfRZTqZrR3xU5dm8bra+Js+Z21c7MdiodwUtqd6NhijwXqzV7JVRrivE3uREsnA==" saltValue="vZoiZmOqCKzP+FYhj1IdOw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65277777777777779" bottom="0.58333333333333337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0E13-1105-E341-B366-DF39AB0F7878}">
  <sheetPr codeName="Sheet4">
    <tabColor rgb="FFFF8AD8"/>
  </sheetPr>
  <dimension ref="B1:E30"/>
  <sheetViews>
    <sheetView showRuler="0" showWhiteSpace="0" zoomScaleNormal="100" zoomScalePageLayoutView="75" workbookViewId="0">
      <selection activeCell="C3" sqref="C3:E3"/>
    </sheetView>
  </sheetViews>
  <sheetFormatPr defaultColWidth="11" defaultRowHeight="15.75"/>
  <cols>
    <col min="2" max="2" width="24" customWidth="1"/>
    <col min="3" max="5" width="18" customWidth="1"/>
  </cols>
  <sheetData>
    <row r="1" spans="2:5" ht="46.35" customHeight="1" thickBot="1"/>
    <row r="2" spans="2:5" ht="130.35" customHeight="1" thickBot="1">
      <c r="B2" s="76"/>
      <c r="C2" s="77"/>
      <c r="D2" s="77"/>
      <c r="E2" s="78"/>
    </row>
    <row r="3" spans="2:5" ht="28.35" customHeight="1" thickBot="1">
      <c r="B3" s="34" t="s">
        <v>40</v>
      </c>
      <c r="C3" s="82" t="str">
        <f>Calculator!B13</f>
        <v>Jenny</v>
      </c>
      <c r="D3" s="83"/>
      <c r="E3" s="84"/>
    </row>
    <row r="4" spans="2:5" ht="44.1" customHeight="1">
      <c r="B4" s="86" t="s">
        <v>52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Calculator!I14*0.95</f>
        <v>105.64</v>
      </c>
      <c r="D6" s="6">
        <f>Calculator!D20*0.9</f>
        <v>64.878750000000011</v>
      </c>
      <c r="E6" s="8">
        <f>Calculator!D21*0.9</f>
        <v>43.784999999999997</v>
      </c>
    </row>
    <row r="7" spans="2:5" ht="33" customHeight="1">
      <c r="B7" s="89" t="s">
        <v>44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26.41</v>
      </c>
      <c r="D9" s="39">
        <f>D6/4</f>
        <v>16.219687500000003</v>
      </c>
      <c r="E9" s="40">
        <f>E6/4</f>
        <v>10.946249999999999</v>
      </c>
    </row>
    <row r="10" spans="2:5" ht="23.25">
      <c r="B10" s="49" t="s">
        <v>47</v>
      </c>
      <c r="C10" s="41">
        <f>C9</f>
        <v>26.41</v>
      </c>
      <c r="D10" s="41">
        <f>D9</f>
        <v>16.219687500000003</v>
      </c>
      <c r="E10" s="42">
        <f>E9</f>
        <v>10.946249999999999</v>
      </c>
    </row>
    <row r="11" spans="2:5" ht="23.25">
      <c r="B11" s="38" t="s">
        <v>47</v>
      </c>
      <c r="C11" s="39">
        <f>C10</f>
        <v>26.41</v>
      </c>
      <c r="D11" s="39">
        <f>D9</f>
        <v>16.219687500000003</v>
      </c>
      <c r="E11" s="40">
        <f>E9</f>
        <v>10.946249999999999</v>
      </c>
    </row>
    <row r="12" spans="2:5" ht="23.25">
      <c r="B12" s="49" t="s">
        <v>47</v>
      </c>
      <c r="C12" s="41">
        <f>C11</f>
        <v>26.41</v>
      </c>
      <c r="D12" s="41">
        <f>D9</f>
        <v>16.219687500000003</v>
      </c>
      <c r="E12" s="42">
        <f>E9</f>
        <v>10.946249999999999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21.128</v>
      </c>
      <c r="D14" s="39">
        <f>D6/5</f>
        <v>12.975750000000001</v>
      </c>
      <c r="E14" s="40">
        <f>E6/5</f>
        <v>8.7569999999999997</v>
      </c>
    </row>
    <row r="15" spans="2:5" ht="23.25">
      <c r="B15" s="49" t="s">
        <v>47</v>
      </c>
      <c r="C15" s="41">
        <f>C14</f>
        <v>21.128</v>
      </c>
      <c r="D15" s="41">
        <f>D14</f>
        <v>12.975750000000001</v>
      </c>
      <c r="E15" s="42">
        <f>E14</f>
        <v>8.7569999999999997</v>
      </c>
    </row>
    <row r="16" spans="2:5" ht="23.25">
      <c r="B16" s="38" t="s">
        <v>47</v>
      </c>
      <c r="C16" s="39">
        <f>C14</f>
        <v>21.128</v>
      </c>
      <c r="D16" s="39">
        <f>D14</f>
        <v>12.975750000000001</v>
      </c>
      <c r="E16" s="40">
        <f>E14</f>
        <v>8.7569999999999997</v>
      </c>
    </row>
    <row r="17" spans="2:5" ht="23.25">
      <c r="B17" s="49" t="s">
        <v>47</v>
      </c>
      <c r="C17" s="41">
        <f>C14</f>
        <v>21.128</v>
      </c>
      <c r="D17" s="41">
        <f>D14</f>
        <v>12.975750000000001</v>
      </c>
      <c r="E17" s="42">
        <f>E14</f>
        <v>8.7569999999999997</v>
      </c>
    </row>
    <row r="18" spans="2:5" ht="23.25">
      <c r="B18" s="38" t="s">
        <v>47</v>
      </c>
      <c r="C18" s="39">
        <f>C14</f>
        <v>21.128</v>
      </c>
      <c r="D18" s="39">
        <f>D14</f>
        <v>12.975750000000001</v>
      </c>
      <c r="E18" s="40">
        <f>E14</f>
        <v>8.7569999999999997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17.606666666666666</v>
      </c>
      <c r="D20" s="39">
        <f>D6/5</f>
        <v>12.975750000000001</v>
      </c>
      <c r="E20" s="40">
        <f>E6/6</f>
        <v>7.2974999999999994</v>
      </c>
    </row>
    <row r="21" spans="2:5" ht="23.25">
      <c r="B21" s="49" t="s">
        <v>47</v>
      </c>
      <c r="C21" s="41">
        <f>C20</f>
        <v>17.606666666666666</v>
      </c>
      <c r="D21" s="41">
        <f>D20</f>
        <v>12.975750000000001</v>
      </c>
      <c r="E21" s="42">
        <f>E20</f>
        <v>7.2974999999999994</v>
      </c>
    </row>
    <row r="22" spans="2:5" ht="23.25">
      <c r="B22" s="38" t="s">
        <v>47</v>
      </c>
      <c r="C22" s="39">
        <f>C20</f>
        <v>17.606666666666666</v>
      </c>
      <c r="D22" s="39">
        <f>D20</f>
        <v>12.975750000000001</v>
      </c>
      <c r="E22" s="40">
        <f>E20</f>
        <v>7.2974999999999994</v>
      </c>
    </row>
    <row r="23" spans="2:5" ht="23.25">
      <c r="B23" s="49" t="s">
        <v>47</v>
      </c>
      <c r="C23" s="41">
        <f>C20</f>
        <v>17.606666666666666</v>
      </c>
      <c r="D23" s="41">
        <f>D20</f>
        <v>12.975750000000001</v>
      </c>
      <c r="E23" s="42">
        <f>E20</f>
        <v>7.2974999999999994</v>
      </c>
    </row>
    <row r="24" spans="2:5" ht="23.25">
      <c r="B24" s="38" t="s">
        <v>47</v>
      </c>
      <c r="C24" s="39">
        <f>C20</f>
        <v>17.606666666666666</v>
      </c>
      <c r="D24" s="39">
        <f>D20</f>
        <v>12.975750000000001</v>
      </c>
      <c r="E24" s="40">
        <f>E20</f>
        <v>7.2974999999999994</v>
      </c>
    </row>
    <row r="25" spans="2:5" ht="24" thickBot="1">
      <c r="B25" s="43" t="s">
        <v>50</v>
      </c>
      <c r="C25" s="44">
        <f>C20</f>
        <v>17.606666666666666</v>
      </c>
      <c r="D25" s="44">
        <f>0</f>
        <v>0</v>
      </c>
      <c r="E25" s="45">
        <f>E20</f>
        <v>7.2974999999999994</v>
      </c>
    </row>
    <row r="27" spans="2:5" ht="15.95" customHeight="1">
      <c r="B27" s="51"/>
      <c r="C27" s="52"/>
      <c r="D27" s="52"/>
      <c r="E27" s="52"/>
    </row>
    <row r="28" spans="2:5" ht="15.95" customHeight="1">
      <c r="B28" s="52"/>
      <c r="C28" s="52"/>
      <c r="D28" s="52"/>
      <c r="E28" s="52"/>
    </row>
    <row r="29" spans="2:5" ht="15.95" customHeight="1">
      <c r="B29" s="52"/>
      <c r="C29" s="52"/>
      <c r="D29" s="52"/>
      <c r="E29" s="52"/>
    </row>
    <row r="30" spans="2:5" ht="15.95" customHeight="1">
      <c r="B30" s="52"/>
      <c r="C30" s="52"/>
      <c r="D30" s="52"/>
      <c r="E30" s="52"/>
    </row>
  </sheetData>
  <sheetProtection algorithmName="SHA-512" hashValue="IYw8/fTk/bdXOwRreOyGoXcuNVzBp6gLuN+9yqvMrbBwLprmcmsKZkEtxDz1Q74UnCmrEuaoOSdjASTsLNq+vg==" saltValue="EUNl2I/dhiR3CLpS3OTR7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65277777777777779" bottom="0.58333333333333337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CC31-C804-1540-B060-EBE7B88A65DE}">
  <sheetPr codeName="Sheet5">
    <tabColor rgb="FFFF8AD8"/>
  </sheetPr>
  <dimension ref="B1:E30"/>
  <sheetViews>
    <sheetView showRuler="0" showWhiteSpace="0" zoomScaleNormal="100" zoomScalePageLayoutView="75" workbookViewId="0">
      <selection activeCell="C3" sqref="C3:E3"/>
    </sheetView>
  </sheetViews>
  <sheetFormatPr defaultColWidth="11" defaultRowHeight="15.75"/>
  <cols>
    <col min="2" max="2" width="24" customWidth="1"/>
    <col min="3" max="5" width="18" customWidth="1"/>
  </cols>
  <sheetData>
    <row r="1" spans="2:5" ht="45" customHeight="1" thickBot="1"/>
    <row r="2" spans="2:5" ht="131.1" customHeight="1" thickBot="1">
      <c r="B2" s="76"/>
      <c r="C2" s="77"/>
      <c r="D2" s="77"/>
      <c r="E2" s="78"/>
    </row>
    <row r="3" spans="2:5" ht="28.35" customHeight="1" thickBot="1">
      <c r="B3" s="34" t="s">
        <v>40</v>
      </c>
      <c r="C3" s="82" t="str">
        <f>Calculator!B13</f>
        <v>Jenny</v>
      </c>
      <c r="D3" s="83"/>
      <c r="E3" s="84"/>
    </row>
    <row r="4" spans="2:5" ht="44.1" customHeight="1">
      <c r="B4" s="86" t="s">
        <v>53</v>
      </c>
      <c r="C4" s="87"/>
      <c r="D4" s="87"/>
      <c r="E4" s="88"/>
    </row>
    <row r="5" spans="2:5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2:5" ht="23.25">
      <c r="B6" s="85"/>
      <c r="C6" s="6">
        <f>Calculator!I14*0.92</f>
        <v>102.304</v>
      </c>
      <c r="D6" s="6">
        <f>Calculator!D20*0.85</f>
        <v>61.274375000000006</v>
      </c>
      <c r="E6" s="8">
        <f>Calculator!D21*0.85</f>
        <v>41.352499999999999</v>
      </c>
    </row>
    <row r="7" spans="2:5" ht="33" customHeight="1">
      <c r="B7" s="89" t="s">
        <v>44</v>
      </c>
      <c r="C7" s="90"/>
      <c r="D7" s="90"/>
      <c r="E7" s="91"/>
    </row>
    <row r="8" spans="2:5" ht="23.25">
      <c r="B8" s="35" t="s">
        <v>45</v>
      </c>
      <c r="C8" s="36" t="s">
        <v>27</v>
      </c>
      <c r="D8" s="36" t="s">
        <v>46</v>
      </c>
      <c r="E8" s="37" t="s">
        <v>43</v>
      </c>
    </row>
    <row r="9" spans="2:5" ht="23.25">
      <c r="B9" s="38" t="s">
        <v>47</v>
      </c>
      <c r="C9" s="39">
        <f>C6/4</f>
        <v>25.576000000000001</v>
      </c>
      <c r="D9" s="39">
        <f>D6/4</f>
        <v>15.318593750000002</v>
      </c>
      <c r="E9" s="40">
        <f>E6/4</f>
        <v>10.338125</v>
      </c>
    </row>
    <row r="10" spans="2:5" ht="23.25">
      <c r="B10" s="49" t="s">
        <v>47</v>
      </c>
      <c r="C10" s="41">
        <f>C9</f>
        <v>25.576000000000001</v>
      </c>
      <c r="D10" s="41">
        <f>D9</f>
        <v>15.318593750000002</v>
      </c>
      <c r="E10" s="42">
        <f>E9</f>
        <v>10.338125</v>
      </c>
    </row>
    <row r="11" spans="2:5" ht="23.25">
      <c r="B11" s="38" t="s">
        <v>47</v>
      </c>
      <c r="C11" s="39">
        <f>C10</f>
        <v>25.576000000000001</v>
      </c>
      <c r="D11" s="39">
        <f>D9</f>
        <v>15.318593750000002</v>
      </c>
      <c r="E11" s="40">
        <f>E9</f>
        <v>10.338125</v>
      </c>
    </row>
    <row r="12" spans="2:5" ht="23.25">
      <c r="B12" s="49" t="s">
        <v>47</v>
      </c>
      <c r="C12" s="41">
        <f>C11</f>
        <v>25.576000000000001</v>
      </c>
      <c r="D12" s="41">
        <f>D9</f>
        <v>15.318593750000002</v>
      </c>
      <c r="E12" s="42">
        <f>E9</f>
        <v>10.338125</v>
      </c>
    </row>
    <row r="13" spans="2:5" ht="23.25">
      <c r="B13" s="35" t="s">
        <v>48</v>
      </c>
      <c r="C13" s="36" t="s">
        <v>27</v>
      </c>
      <c r="D13" s="36" t="s">
        <v>46</v>
      </c>
      <c r="E13" s="37" t="s">
        <v>43</v>
      </c>
    </row>
    <row r="14" spans="2:5" ht="23.25">
      <c r="B14" s="38" t="s">
        <v>47</v>
      </c>
      <c r="C14" s="39">
        <f>C6/5</f>
        <v>20.460799999999999</v>
      </c>
      <c r="D14" s="39">
        <f>D6/5</f>
        <v>12.254875000000002</v>
      </c>
      <c r="E14" s="40">
        <f>E6/5</f>
        <v>8.2705000000000002</v>
      </c>
    </row>
    <row r="15" spans="2:5" ht="23.25">
      <c r="B15" s="49" t="s">
        <v>47</v>
      </c>
      <c r="C15" s="41">
        <f>C14</f>
        <v>20.460799999999999</v>
      </c>
      <c r="D15" s="41">
        <f>D14</f>
        <v>12.254875000000002</v>
      </c>
      <c r="E15" s="42">
        <f>E14</f>
        <v>8.2705000000000002</v>
      </c>
    </row>
    <row r="16" spans="2:5" ht="23.25">
      <c r="B16" s="38" t="s">
        <v>47</v>
      </c>
      <c r="C16" s="39">
        <f>C14</f>
        <v>20.460799999999999</v>
      </c>
      <c r="D16" s="39">
        <f>D14</f>
        <v>12.254875000000002</v>
      </c>
      <c r="E16" s="40">
        <f>E14</f>
        <v>8.2705000000000002</v>
      </c>
    </row>
    <row r="17" spans="2:5" ht="23.25">
      <c r="B17" s="49" t="s">
        <v>47</v>
      </c>
      <c r="C17" s="41">
        <f>C14</f>
        <v>20.460799999999999</v>
      </c>
      <c r="D17" s="41">
        <f>D14</f>
        <v>12.254875000000002</v>
      </c>
      <c r="E17" s="42">
        <f>E14</f>
        <v>8.2705000000000002</v>
      </c>
    </row>
    <row r="18" spans="2:5" ht="23.25">
      <c r="B18" s="38" t="s">
        <v>47</v>
      </c>
      <c r="C18" s="39">
        <f>C14</f>
        <v>20.460799999999999</v>
      </c>
      <c r="D18" s="39">
        <f>D14</f>
        <v>12.254875000000002</v>
      </c>
      <c r="E18" s="40">
        <f>E14</f>
        <v>8.2705000000000002</v>
      </c>
    </row>
    <row r="19" spans="2:5" ht="23.25">
      <c r="B19" s="35" t="s">
        <v>49</v>
      </c>
      <c r="C19" s="36" t="s">
        <v>27</v>
      </c>
      <c r="D19" s="36" t="s">
        <v>46</v>
      </c>
      <c r="E19" s="37" t="s">
        <v>43</v>
      </c>
    </row>
    <row r="20" spans="2:5" ht="23.25">
      <c r="B20" s="38" t="s">
        <v>47</v>
      </c>
      <c r="C20" s="39">
        <f>C6/6</f>
        <v>17.050666666666668</v>
      </c>
      <c r="D20" s="39">
        <f>D6/5</f>
        <v>12.254875000000002</v>
      </c>
      <c r="E20" s="40">
        <f>E6/6</f>
        <v>6.8920833333333329</v>
      </c>
    </row>
    <row r="21" spans="2:5" ht="23.25">
      <c r="B21" s="49" t="s">
        <v>47</v>
      </c>
      <c r="C21" s="41">
        <f>C20</f>
        <v>17.050666666666668</v>
      </c>
      <c r="D21" s="41">
        <f>D20</f>
        <v>12.254875000000002</v>
      </c>
      <c r="E21" s="42">
        <f>E20</f>
        <v>6.8920833333333329</v>
      </c>
    </row>
    <row r="22" spans="2:5" ht="23.25">
      <c r="B22" s="38" t="s">
        <v>47</v>
      </c>
      <c r="C22" s="39">
        <f>C20</f>
        <v>17.050666666666668</v>
      </c>
      <c r="D22" s="39">
        <f>D20</f>
        <v>12.254875000000002</v>
      </c>
      <c r="E22" s="40">
        <f>E20</f>
        <v>6.8920833333333329</v>
      </c>
    </row>
    <row r="23" spans="2:5" ht="23.25">
      <c r="B23" s="49" t="s">
        <v>47</v>
      </c>
      <c r="C23" s="41">
        <f>C20</f>
        <v>17.050666666666668</v>
      </c>
      <c r="D23" s="41">
        <f>D20</f>
        <v>12.254875000000002</v>
      </c>
      <c r="E23" s="42">
        <f>E20</f>
        <v>6.8920833333333329</v>
      </c>
    </row>
    <row r="24" spans="2:5" ht="23.25">
      <c r="B24" s="38" t="s">
        <v>47</v>
      </c>
      <c r="C24" s="39">
        <f>C20</f>
        <v>17.050666666666668</v>
      </c>
      <c r="D24" s="39">
        <f>D20</f>
        <v>12.254875000000002</v>
      </c>
      <c r="E24" s="40">
        <f>E20</f>
        <v>6.8920833333333329</v>
      </c>
    </row>
    <row r="25" spans="2:5" ht="24" thickBot="1">
      <c r="B25" s="43" t="s">
        <v>50</v>
      </c>
      <c r="C25" s="44">
        <f>C20</f>
        <v>17.050666666666668</v>
      </c>
      <c r="D25" s="44">
        <f>0</f>
        <v>0</v>
      </c>
      <c r="E25" s="45">
        <f>E20</f>
        <v>6.8920833333333329</v>
      </c>
    </row>
    <row r="27" spans="2:5" ht="15.95" customHeight="1">
      <c r="B27" s="51"/>
      <c r="C27" s="52"/>
      <c r="D27" s="52"/>
      <c r="E27" s="52"/>
    </row>
    <row r="28" spans="2:5" ht="15.95" customHeight="1">
      <c r="B28" s="52"/>
      <c r="C28" s="52"/>
      <c r="D28" s="52"/>
      <c r="E28" s="52"/>
    </row>
    <row r="29" spans="2:5" ht="15.95" customHeight="1">
      <c r="B29" s="52"/>
      <c r="C29" s="52"/>
      <c r="D29" s="52"/>
      <c r="E29" s="52"/>
    </row>
    <row r="30" spans="2:5" ht="15.95" customHeight="1">
      <c r="B30" s="52"/>
      <c r="C30" s="52"/>
      <c r="D30" s="52"/>
      <c r="E30" s="52"/>
    </row>
  </sheetData>
  <sheetProtection algorithmName="SHA-512" hashValue="N9jSxGmbAmPvjMB2ed+07BXDYudd1POkYqCFLcxNkzYj2CQs5ExHxAjfuFVzdrmDO9Vc8/tWGbulIHBj1VJp1g==" saltValue="krHKu9Qa/l+l2vbEC8o4M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65277777777777779" bottom="0.58333333333333337" header="0.5" footer="0.5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8AD8"/>
  </sheetPr>
  <dimension ref="A1:GA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183" ht="46.35" customHeight="1" thickBot="1"/>
    <row r="2" spans="1:183" ht="130.35" customHeight="1" thickBot="1">
      <c r="B2" s="92"/>
      <c r="C2" s="93"/>
      <c r="D2" s="93"/>
      <c r="E2" s="94"/>
    </row>
    <row r="3" spans="1:183" ht="28.35" customHeight="1" thickBot="1">
      <c r="B3" s="46" t="s">
        <v>40</v>
      </c>
      <c r="C3" s="95" t="str">
        <f>Calculator!B13</f>
        <v>Jenny</v>
      </c>
      <c r="D3" s="96"/>
      <c r="E3" s="97"/>
    </row>
    <row r="4" spans="1:183" ht="45" customHeight="1">
      <c r="B4" s="86" t="s">
        <v>41</v>
      </c>
      <c r="C4" s="87"/>
      <c r="D4" s="87"/>
      <c r="E4" s="88"/>
    </row>
    <row r="5" spans="1:183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183" ht="23.25">
      <c r="B6" s="85"/>
      <c r="C6" s="6">
        <f>Calculator!I14</f>
        <v>111.2</v>
      </c>
      <c r="D6" s="6">
        <f>Calculator!C20</f>
        <v>87.724999999999994</v>
      </c>
      <c r="E6" s="8">
        <f>Calculator!C21</f>
        <v>41.7</v>
      </c>
    </row>
    <row r="7" spans="1:183" ht="33" customHeight="1">
      <c r="B7" s="89" t="s">
        <v>54</v>
      </c>
      <c r="C7" s="90"/>
      <c r="D7" s="90"/>
      <c r="E7" s="91"/>
    </row>
    <row r="8" spans="1:183" s="2" customFormat="1" ht="23.25">
      <c r="A8" s="9"/>
      <c r="B8" s="35" t="s">
        <v>45</v>
      </c>
      <c r="C8" s="36" t="s">
        <v>27</v>
      </c>
      <c r="D8" s="36" t="s">
        <v>46</v>
      </c>
      <c r="E8" s="37" t="s">
        <v>43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3" ht="23.25">
      <c r="B9" s="38" t="s">
        <v>47</v>
      </c>
      <c r="C9" s="39">
        <f>C6/4</f>
        <v>27.8</v>
      </c>
      <c r="D9" s="39">
        <f>D6/4</f>
        <v>21.931249999999999</v>
      </c>
      <c r="E9" s="40">
        <f>E6/4</f>
        <v>10.425000000000001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ht="23.25">
      <c r="B10" s="49" t="s">
        <v>47</v>
      </c>
      <c r="C10" s="41">
        <f>C9</f>
        <v>27.8</v>
      </c>
      <c r="D10" s="41">
        <f>D9</f>
        <v>21.931249999999999</v>
      </c>
      <c r="E10" s="42">
        <f>E9</f>
        <v>10.425000000000001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ht="23.25">
      <c r="B11" s="38" t="s">
        <v>47</v>
      </c>
      <c r="C11" s="39">
        <f>C10</f>
        <v>27.8</v>
      </c>
      <c r="D11" s="39">
        <f>D9</f>
        <v>21.931249999999999</v>
      </c>
      <c r="E11" s="40">
        <f>E9</f>
        <v>10.425000000000001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183" ht="23.25">
      <c r="B12" s="49" t="s">
        <v>47</v>
      </c>
      <c r="C12" s="41">
        <f>C11</f>
        <v>27.8</v>
      </c>
      <c r="D12" s="41">
        <f>D9</f>
        <v>21.931249999999999</v>
      </c>
      <c r="E12" s="42">
        <f>E9</f>
        <v>10.425000000000001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:183" s="2" customFormat="1" ht="23.25">
      <c r="A13" s="9"/>
      <c r="B13" s="35" t="s">
        <v>48</v>
      </c>
      <c r="C13" s="36" t="s">
        <v>27</v>
      </c>
      <c r="D13" s="36" t="s">
        <v>46</v>
      </c>
      <c r="E13" s="37" t="s">
        <v>43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</row>
    <row r="14" spans="1:183" ht="23.25">
      <c r="B14" s="38" t="s">
        <v>47</v>
      </c>
      <c r="C14" s="39">
        <f>C6/5</f>
        <v>22.240000000000002</v>
      </c>
      <c r="D14" s="39">
        <f>D6/5</f>
        <v>17.544999999999998</v>
      </c>
      <c r="E14" s="40">
        <f>E6/5</f>
        <v>8.34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spans="1:183" ht="23.25">
      <c r="B15" s="49" t="s">
        <v>47</v>
      </c>
      <c r="C15" s="41">
        <f>C14</f>
        <v>22.240000000000002</v>
      </c>
      <c r="D15" s="41">
        <f>D14</f>
        <v>17.544999999999998</v>
      </c>
      <c r="E15" s="42">
        <f>E14</f>
        <v>8.34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</row>
    <row r="16" spans="1:183" ht="23.25">
      <c r="B16" s="38" t="s">
        <v>47</v>
      </c>
      <c r="C16" s="39">
        <f>C14</f>
        <v>22.240000000000002</v>
      </c>
      <c r="D16" s="39">
        <f>D14</f>
        <v>17.544999999999998</v>
      </c>
      <c r="E16" s="40">
        <f>E14</f>
        <v>8.34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1:183" ht="23.25">
      <c r="B17" s="49" t="s">
        <v>47</v>
      </c>
      <c r="C17" s="41">
        <f>C14</f>
        <v>22.240000000000002</v>
      </c>
      <c r="D17" s="41">
        <f>D14</f>
        <v>17.544999999999998</v>
      </c>
      <c r="E17" s="42">
        <f>E14</f>
        <v>8.34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</row>
    <row r="18" spans="1:183" ht="23.25">
      <c r="B18" s="38" t="s">
        <v>47</v>
      </c>
      <c r="C18" s="39">
        <f>C14</f>
        <v>22.240000000000002</v>
      </c>
      <c r="D18" s="39">
        <f>D14</f>
        <v>17.544999999999998</v>
      </c>
      <c r="E18" s="40">
        <f>E14</f>
        <v>8.34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</row>
    <row r="19" spans="1:183" s="2" customFormat="1" ht="23.25">
      <c r="A19" s="9"/>
      <c r="B19" s="35" t="s">
        <v>49</v>
      </c>
      <c r="C19" s="36" t="s">
        <v>27</v>
      </c>
      <c r="D19" s="36" t="s">
        <v>46</v>
      </c>
      <c r="E19" s="37" t="s">
        <v>43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</row>
    <row r="20" spans="1:183" ht="23.25">
      <c r="B20" s="38" t="s">
        <v>47</v>
      </c>
      <c r="C20" s="39">
        <f>C6/6</f>
        <v>18.533333333333335</v>
      </c>
      <c r="D20" s="39">
        <f>D6/5</f>
        <v>17.544999999999998</v>
      </c>
      <c r="E20" s="40">
        <f>E6/6</f>
        <v>6.95</v>
      </c>
    </row>
    <row r="21" spans="1:183" ht="23.25">
      <c r="B21" s="49" t="s">
        <v>47</v>
      </c>
      <c r="C21" s="41">
        <f>C20</f>
        <v>18.533333333333335</v>
      </c>
      <c r="D21" s="41">
        <f>D20</f>
        <v>17.544999999999998</v>
      </c>
      <c r="E21" s="42">
        <f>E20</f>
        <v>6.95</v>
      </c>
    </row>
    <row r="22" spans="1:183" ht="23.25">
      <c r="B22" s="38" t="s">
        <v>47</v>
      </c>
      <c r="C22" s="39">
        <f>C20</f>
        <v>18.533333333333335</v>
      </c>
      <c r="D22" s="39">
        <f>D20</f>
        <v>17.544999999999998</v>
      </c>
      <c r="E22" s="40">
        <f>E20</f>
        <v>6.95</v>
      </c>
    </row>
    <row r="23" spans="1:183" ht="23.25">
      <c r="B23" s="49" t="s">
        <v>47</v>
      </c>
      <c r="C23" s="41">
        <f>C20</f>
        <v>18.533333333333335</v>
      </c>
      <c r="D23" s="41">
        <f>D20</f>
        <v>17.544999999999998</v>
      </c>
      <c r="E23" s="42">
        <f>E20</f>
        <v>6.95</v>
      </c>
    </row>
    <row r="24" spans="1:183" ht="23.25">
      <c r="B24" s="38" t="s">
        <v>47</v>
      </c>
      <c r="C24" s="39">
        <f>C20</f>
        <v>18.533333333333335</v>
      </c>
      <c r="D24" s="39">
        <f>D20</f>
        <v>17.544999999999998</v>
      </c>
      <c r="E24" s="40">
        <f>E20</f>
        <v>6.95</v>
      </c>
    </row>
    <row r="25" spans="1:183" ht="24" thickBot="1">
      <c r="B25" s="43" t="s">
        <v>50</v>
      </c>
      <c r="C25" s="44">
        <f>C20</f>
        <v>18.533333333333335</v>
      </c>
      <c r="D25" s="44">
        <f>0</f>
        <v>0</v>
      </c>
      <c r="E25" s="45">
        <f>E20</f>
        <v>6.95</v>
      </c>
    </row>
    <row r="27" spans="1:183" ht="15.95" customHeight="1">
      <c r="B27" s="53"/>
      <c r="C27" s="53"/>
      <c r="D27" s="53"/>
      <c r="E27" s="53"/>
    </row>
    <row r="28" spans="1:183" ht="15.95" customHeight="1">
      <c r="B28" s="53"/>
      <c r="C28" s="53"/>
      <c r="D28" s="53"/>
      <c r="E28" s="53"/>
    </row>
    <row r="29" spans="1:183" ht="15.95" customHeight="1">
      <c r="B29" s="53"/>
      <c r="C29" s="53"/>
      <c r="D29" s="53"/>
      <c r="E29" s="53"/>
    </row>
    <row r="30" spans="1:183" ht="15.95" customHeight="1">
      <c r="B30" s="53"/>
      <c r="C30" s="53"/>
      <c r="D30" s="53"/>
      <c r="E30" s="53"/>
    </row>
  </sheetData>
  <sheetProtection algorithmName="SHA-512" hashValue="JcKMjuUq6IGTxfr+9/j3S/yJ2Eg8UTFB/LT96J4VSYqFdk28YHiIv8hGIoJF0hhknjXj+/pP6hy2qZCSNPtPsw==" saltValue="Y3aFEImYHCe7XlL+qgYXqg==" spinCount="100000" sheet="1" selectLockedCells="1"/>
  <mergeCells count="5">
    <mergeCell ref="B7:E7"/>
    <mergeCell ref="B2:E2"/>
    <mergeCell ref="C3:E3"/>
    <mergeCell ref="B4:E4"/>
    <mergeCell ref="B5:B6"/>
  </mergeCells>
  <phoneticPr fontId="4" type="noConversion"/>
  <pageMargins left="0.75" right="0.75" top="0.47222222222222221" bottom="0.41666666666666669" header="0.5" footer="0.5"/>
  <pageSetup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49EC-0363-DC4C-8720-B57254D4BEFA}">
  <sheetPr codeName="Sheet11">
    <tabColor rgb="FFFF8AD8"/>
  </sheetPr>
  <dimension ref="A1:GA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183" ht="46.35" customHeight="1" thickBot="1"/>
    <row r="2" spans="1:183" ht="130.35" customHeight="1" thickBot="1">
      <c r="B2" s="92"/>
      <c r="C2" s="93"/>
      <c r="D2" s="93"/>
      <c r="E2" s="94"/>
    </row>
    <row r="3" spans="1:183" ht="28.35" customHeight="1" thickBot="1">
      <c r="B3" s="46" t="s">
        <v>40</v>
      </c>
      <c r="C3" s="95" t="str">
        <f>Calculator!B13</f>
        <v>Jenny</v>
      </c>
      <c r="D3" s="96"/>
      <c r="E3" s="97"/>
    </row>
    <row r="4" spans="1:183" ht="47.1" customHeight="1">
      <c r="B4" s="86" t="s">
        <v>51</v>
      </c>
      <c r="C4" s="87"/>
      <c r="D4" s="87"/>
      <c r="E4" s="88"/>
    </row>
    <row r="5" spans="1:183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183" ht="23.25">
      <c r="B6" s="85"/>
      <c r="C6" s="6">
        <f>Calculator!I14*0.97</f>
        <v>107.864</v>
      </c>
      <c r="D6" s="6">
        <f>Calculator!C20*0.95</f>
        <v>83.33874999999999</v>
      </c>
      <c r="E6" s="8">
        <f>Calculator!C21*0.95</f>
        <v>39.615000000000002</v>
      </c>
    </row>
    <row r="7" spans="1:183" ht="33" customHeight="1">
      <c r="B7" s="89" t="s">
        <v>54</v>
      </c>
      <c r="C7" s="90"/>
      <c r="D7" s="90"/>
      <c r="E7" s="91"/>
    </row>
    <row r="8" spans="1:183" s="2" customFormat="1" ht="23.25">
      <c r="A8" s="9"/>
      <c r="B8" s="35" t="s">
        <v>45</v>
      </c>
      <c r="C8" s="36" t="s">
        <v>27</v>
      </c>
      <c r="D8" s="36" t="s">
        <v>46</v>
      </c>
      <c r="E8" s="37" t="s">
        <v>43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3" ht="23.25">
      <c r="B9" s="38" t="s">
        <v>47</v>
      </c>
      <c r="C9" s="39">
        <f>C6/4</f>
        <v>26.966000000000001</v>
      </c>
      <c r="D9" s="39">
        <f>D6/4</f>
        <v>20.834687499999998</v>
      </c>
      <c r="E9" s="40">
        <f>E6/4</f>
        <v>9.9037500000000005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ht="23.25">
      <c r="B10" s="49" t="s">
        <v>47</v>
      </c>
      <c r="C10" s="41">
        <f>C9</f>
        <v>26.966000000000001</v>
      </c>
      <c r="D10" s="41">
        <f>D9</f>
        <v>20.834687499999998</v>
      </c>
      <c r="E10" s="42">
        <f>E9</f>
        <v>9.9037500000000005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ht="23.25">
      <c r="B11" s="38" t="s">
        <v>47</v>
      </c>
      <c r="C11" s="39">
        <f>C10</f>
        <v>26.966000000000001</v>
      </c>
      <c r="D11" s="39">
        <f>D9</f>
        <v>20.834687499999998</v>
      </c>
      <c r="E11" s="40">
        <f>E9</f>
        <v>9.9037500000000005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183" ht="23.25">
      <c r="B12" s="49" t="s">
        <v>47</v>
      </c>
      <c r="C12" s="41">
        <f>C11</f>
        <v>26.966000000000001</v>
      </c>
      <c r="D12" s="41">
        <f>D9</f>
        <v>20.834687499999998</v>
      </c>
      <c r="E12" s="42">
        <f>E9</f>
        <v>9.9037500000000005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:183" s="2" customFormat="1" ht="23.25">
      <c r="A13" s="9"/>
      <c r="B13" s="35" t="s">
        <v>48</v>
      </c>
      <c r="C13" s="36" t="s">
        <v>27</v>
      </c>
      <c r="D13" s="36" t="s">
        <v>46</v>
      </c>
      <c r="E13" s="37" t="s">
        <v>43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</row>
    <row r="14" spans="1:183" ht="23.25">
      <c r="B14" s="38" t="s">
        <v>47</v>
      </c>
      <c r="C14" s="39">
        <f>C6/5</f>
        <v>21.572800000000001</v>
      </c>
      <c r="D14" s="39">
        <f>D6/5</f>
        <v>16.667749999999998</v>
      </c>
      <c r="E14" s="40">
        <f>E6/5</f>
        <v>7.923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spans="1:183" ht="23.25">
      <c r="B15" s="49" t="s">
        <v>47</v>
      </c>
      <c r="C15" s="41">
        <f>C14</f>
        <v>21.572800000000001</v>
      </c>
      <c r="D15" s="41">
        <f>D14</f>
        <v>16.667749999999998</v>
      </c>
      <c r="E15" s="42">
        <f>E14</f>
        <v>7.923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</row>
    <row r="16" spans="1:183" ht="23.25">
      <c r="B16" s="38" t="s">
        <v>47</v>
      </c>
      <c r="C16" s="39">
        <f>C14</f>
        <v>21.572800000000001</v>
      </c>
      <c r="D16" s="39">
        <f>D14</f>
        <v>16.667749999999998</v>
      </c>
      <c r="E16" s="40">
        <f>E14</f>
        <v>7.923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1:183" ht="23.25">
      <c r="B17" s="49" t="s">
        <v>47</v>
      </c>
      <c r="C17" s="41">
        <f>C14</f>
        <v>21.572800000000001</v>
      </c>
      <c r="D17" s="41">
        <f>D14</f>
        <v>16.667749999999998</v>
      </c>
      <c r="E17" s="42">
        <f>E14</f>
        <v>7.923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</row>
    <row r="18" spans="1:183" ht="23.25">
      <c r="B18" s="38" t="s">
        <v>47</v>
      </c>
      <c r="C18" s="39">
        <f>C14</f>
        <v>21.572800000000001</v>
      </c>
      <c r="D18" s="39">
        <f>D14</f>
        <v>16.667749999999998</v>
      </c>
      <c r="E18" s="40">
        <f>E14</f>
        <v>7.923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</row>
    <row r="19" spans="1:183" s="2" customFormat="1" ht="23.25">
      <c r="A19" s="9"/>
      <c r="B19" s="35" t="s">
        <v>49</v>
      </c>
      <c r="C19" s="36" t="s">
        <v>27</v>
      </c>
      <c r="D19" s="36" t="s">
        <v>46</v>
      </c>
      <c r="E19" s="37" t="s">
        <v>43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</row>
    <row r="20" spans="1:183" ht="23.25">
      <c r="B20" s="38" t="s">
        <v>47</v>
      </c>
      <c r="C20" s="39">
        <f>C6/6</f>
        <v>17.977333333333334</v>
      </c>
      <c r="D20" s="39">
        <f>D6/5</f>
        <v>16.667749999999998</v>
      </c>
      <c r="E20" s="40">
        <f>E6/6</f>
        <v>6.6025</v>
      </c>
    </row>
    <row r="21" spans="1:183" ht="23.25">
      <c r="B21" s="49" t="s">
        <v>47</v>
      </c>
      <c r="C21" s="41">
        <f>C20</f>
        <v>17.977333333333334</v>
      </c>
      <c r="D21" s="41">
        <f>D20</f>
        <v>16.667749999999998</v>
      </c>
      <c r="E21" s="42">
        <f>E20</f>
        <v>6.6025</v>
      </c>
    </row>
    <row r="22" spans="1:183" ht="23.25">
      <c r="B22" s="38" t="s">
        <v>47</v>
      </c>
      <c r="C22" s="39">
        <f>C20</f>
        <v>17.977333333333334</v>
      </c>
      <c r="D22" s="39">
        <f>D20</f>
        <v>16.667749999999998</v>
      </c>
      <c r="E22" s="40">
        <f>E20</f>
        <v>6.6025</v>
      </c>
    </row>
    <row r="23" spans="1:183" ht="23.25">
      <c r="B23" s="49" t="s">
        <v>47</v>
      </c>
      <c r="C23" s="41">
        <f>C20</f>
        <v>17.977333333333334</v>
      </c>
      <c r="D23" s="41">
        <f>D20</f>
        <v>16.667749999999998</v>
      </c>
      <c r="E23" s="42">
        <f>E20</f>
        <v>6.6025</v>
      </c>
    </row>
    <row r="24" spans="1:183" ht="23.25">
      <c r="B24" s="38" t="s">
        <v>47</v>
      </c>
      <c r="C24" s="39">
        <f>C20</f>
        <v>17.977333333333334</v>
      </c>
      <c r="D24" s="39">
        <f>D20</f>
        <v>16.667749999999998</v>
      </c>
      <c r="E24" s="40">
        <f>E20</f>
        <v>6.6025</v>
      </c>
    </row>
    <row r="25" spans="1:183" ht="24" thickBot="1">
      <c r="B25" s="43" t="s">
        <v>50</v>
      </c>
      <c r="C25" s="44">
        <f>C20</f>
        <v>17.977333333333334</v>
      </c>
      <c r="D25" s="44">
        <f>0</f>
        <v>0</v>
      </c>
      <c r="E25" s="45">
        <f>E20</f>
        <v>6.6025</v>
      </c>
    </row>
    <row r="26" spans="1:183" ht="23.25">
      <c r="B26" s="47"/>
      <c r="C26" s="47"/>
      <c r="D26" s="47"/>
      <c r="E26" s="47"/>
    </row>
    <row r="27" spans="1:183" ht="15.95" customHeight="1">
      <c r="B27" s="53"/>
      <c r="C27" s="53"/>
      <c r="D27" s="53"/>
      <c r="E27" s="53"/>
    </row>
    <row r="28" spans="1:183" ht="15.95" customHeight="1">
      <c r="B28" s="53"/>
      <c r="C28" s="53"/>
      <c r="D28" s="53"/>
      <c r="E28" s="53"/>
    </row>
    <row r="29" spans="1:183" ht="15.95" customHeight="1">
      <c r="B29" s="53"/>
      <c r="C29" s="53"/>
      <c r="D29" s="53"/>
      <c r="E29" s="53"/>
    </row>
    <row r="30" spans="1:183" ht="15.95" customHeight="1">
      <c r="B30" s="53"/>
      <c r="C30" s="53"/>
      <c r="D30" s="53"/>
      <c r="E30" s="53"/>
    </row>
  </sheetData>
  <sheetProtection algorithmName="SHA-512" hashValue="0Zq/VRuHoUJQW9d3i5U7hRc4DR6P50WMy0Vdly37RCslSvoBMV5GB48QkfZ07oE7a7ZmSFNRhv6pIxB2rp8WWg==" saltValue="Gd7BJ1D3MPpz7H+jOTqf+Q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47222222222222221" bottom="0.41666666666666669" header="0.5" footer="0.5"/>
  <pageSetup orientation="portrait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2748-13BD-1144-957E-5D471A60F2AD}">
  <sheetPr codeName="Sheet12">
    <tabColor rgb="FFFF8AD8"/>
  </sheetPr>
  <dimension ref="A1:GA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183" ht="46.35" customHeight="1" thickBot="1"/>
    <row r="2" spans="1:183" ht="130.35" customHeight="1" thickBot="1">
      <c r="B2" s="92"/>
      <c r="C2" s="93"/>
      <c r="D2" s="93"/>
      <c r="E2" s="94"/>
    </row>
    <row r="3" spans="1:183" ht="28.35" customHeight="1" thickBot="1">
      <c r="B3" s="46" t="s">
        <v>40</v>
      </c>
      <c r="C3" s="95" t="str">
        <f>Calculator!B13</f>
        <v>Jenny</v>
      </c>
      <c r="D3" s="96"/>
      <c r="E3" s="97"/>
    </row>
    <row r="4" spans="1:183" ht="45" customHeight="1">
      <c r="B4" s="86" t="s">
        <v>52</v>
      </c>
      <c r="C4" s="87"/>
      <c r="D4" s="87"/>
      <c r="E4" s="88"/>
    </row>
    <row r="5" spans="1:183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183" ht="23.25">
      <c r="B6" s="85"/>
      <c r="C6" s="6">
        <f>Calculator!I14*0.95</f>
        <v>105.64</v>
      </c>
      <c r="D6" s="6">
        <f>Calculator!C20*0.9</f>
        <v>78.952500000000001</v>
      </c>
      <c r="E6" s="8">
        <f>Calculator!C21*0.9</f>
        <v>37.53</v>
      </c>
    </row>
    <row r="7" spans="1:183" ht="33" customHeight="1">
      <c r="B7" s="89" t="s">
        <v>54</v>
      </c>
      <c r="C7" s="90"/>
      <c r="D7" s="90"/>
      <c r="E7" s="91"/>
    </row>
    <row r="8" spans="1:183" s="2" customFormat="1" ht="23.25">
      <c r="A8" s="9"/>
      <c r="B8" s="35" t="s">
        <v>45</v>
      </c>
      <c r="C8" s="36" t="s">
        <v>27</v>
      </c>
      <c r="D8" s="36" t="s">
        <v>46</v>
      </c>
      <c r="E8" s="37" t="s">
        <v>43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3" ht="23.25">
      <c r="B9" s="38" t="s">
        <v>47</v>
      </c>
      <c r="C9" s="39">
        <f>C6/4</f>
        <v>26.41</v>
      </c>
      <c r="D9" s="39">
        <f>D6/4</f>
        <v>19.738125</v>
      </c>
      <c r="E9" s="40">
        <f>E6/4</f>
        <v>9.3825000000000003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ht="23.25">
      <c r="B10" s="49" t="s">
        <v>47</v>
      </c>
      <c r="C10" s="41">
        <f>C9</f>
        <v>26.41</v>
      </c>
      <c r="D10" s="41">
        <f>D9</f>
        <v>19.738125</v>
      </c>
      <c r="E10" s="42">
        <f>E9</f>
        <v>9.3825000000000003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ht="23.25">
      <c r="B11" s="38" t="s">
        <v>47</v>
      </c>
      <c r="C11" s="39">
        <f>C10</f>
        <v>26.41</v>
      </c>
      <c r="D11" s="39">
        <f>D9</f>
        <v>19.738125</v>
      </c>
      <c r="E11" s="40">
        <f>E9</f>
        <v>9.3825000000000003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183" ht="23.25">
      <c r="B12" s="49" t="s">
        <v>47</v>
      </c>
      <c r="C12" s="41">
        <f>C11</f>
        <v>26.41</v>
      </c>
      <c r="D12" s="41">
        <f>D9</f>
        <v>19.738125</v>
      </c>
      <c r="E12" s="42">
        <f>E9</f>
        <v>9.3825000000000003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:183" s="2" customFormat="1" ht="23.25">
      <c r="A13" s="9"/>
      <c r="B13" s="35" t="s">
        <v>48</v>
      </c>
      <c r="C13" s="36" t="s">
        <v>27</v>
      </c>
      <c r="D13" s="36" t="s">
        <v>46</v>
      </c>
      <c r="E13" s="37" t="s">
        <v>43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</row>
    <row r="14" spans="1:183" ht="23.25">
      <c r="B14" s="38" t="s">
        <v>47</v>
      </c>
      <c r="C14" s="39">
        <f>C6/5</f>
        <v>21.128</v>
      </c>
      <c r="D14" s="39">
        <f>D6/5</f>
        <v>15.7905</v>
      </c>
      <c r="E14" s="40">
        <f>E6/5</f>
        <v>7.5060000000000002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spans="1:183" ht="23.25">
      <c r="B15" s="49" t="s">
        <v>47</v>
      </c>
      <c r="C15" s="41">
        <f>C14</f>
        <v>21.128</v>
      </c>
      <c r="D15" s="41">
        <f>D14</f>
        <v>15.7905</v>
      </c>
      <c r="E15" s="42">
        <f>E14</f>
        <v>7.5060000000000002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</row>
    <row r="16" spans="1:183" ht="23.25">
      <c r="B16" s="38" t="s">
        <v>47</v>
      </c>
      <c r="C16" s="39">
        <f>C14</f>
        <v>21.128</v>
      </c>
      <c r="D16" s="39">
        <f>D14</f>
        <v>15.7905</v>
      </c>
      <c r="E16" s="40">
        <f>E14</f>
        <v>7.5060000000000002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1:183" ht="23.25">
      <c r="B17" s="49" t="s">
        <v>47</v>
      </c>
      <c r="C17" s="41">
        <f>C14</f>
        <v>21.128</v>
      </c>
      <c r="D17" s="41">
        <f>D14</f>
        <v>15.7905</v>
      </c>
      <c r="E17" s="42">
        <f>E14</f>
        <v>7.5060000000000002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</row>
    <row r="18" spans="1:183" ht="23.25">
      <c r="B18" s="38" t="s">
        <v>47</v>
      </c>
      <c r="C18" s="39">
        <f>C14</f>
        <v>21.128</v>
      </c>
      <c r="D18" s="39">
        <f>D14</f>
        <v>15.7905</v>
      </c>
      <c r="E18" s="40">
        <f>E14</f>
        <v>7.5060000000000002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</row>
    <row r="19" spans="1:183" s="2" customFormat="1" ht="23.25">
      <c r="A19" s="9"/>
      <c r="B19" s="35" t="s">
        <v>49</v>
      </c>
      <c r="C19" s="36" t="s">
        <v>27</v>
      </c>
      <c r="D19" s="36" t="s">
        <v>46</v>
      </c>
      <c r="E19" s="37" t="s">
        <v>43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</row>
    <row r="20" spans="1:183" ht="23.25">
      <c r="B20" s="38" t="s">
        <v>47</v>
      </c>
      <c r="C20" s="39">
        <f>C6/6</f>
        <v>17.606666666666666</v>
      </c>
      <c r="D20" s="39">
        <f>D6/5</f>
        <v>15.7905</v>
      </c>
      <c r="E20" s="40">
        <f>E6/6</f>
        <v>6.2549999999999999</v>
      </c>
    </row>
    <row r="21" spans="1:183" ht="23.25">
      <c r="B21" s="49" t="s">
        <v>47</v>
      </c>
      <c r="C21" s="41">
        <f>C20</f>
        <v>17.606666666666666</v>
      </c>
      <c r="D21" s="41">
        <f>D20</f>
        <v>15.7905</v>
      </c>
      <c r="E21" s="42">
        <f>E20</f>
        <v>6.2549999999999999</v>
      </c>
    </row>
    <row r="22" spans="1:183" ht="23.25">
      <c r="B22" s="38" t="s">
        <v>47</v>
      </c>
      <c r="C22" s="39">
        <f>C20</f>
        <v>17.606666666666666</v>
      </c>
      <c r="D22" s="39">
        <f>D20</f>
        <v>15.7905</v>
      </c>
      <c r="E22" s="40">
        <f>E20</f>
        <v>6.2549999999999999</v>
      </c>
    </row>
    <row r="23" spans="1:183" ht="23.25">
      <c r="B23" s="49" t="s">
        <v>47</v>
      </c>
      <c r="C23" s="41">
        <f>C20</f>
        <v>17.606666666666666</v>
      </c>
      <c r="D23" s="41">
        <f>D20</f>
        <v>15.7905</v>
      </c>
      <c r="E23" s="42">
        <f>E20</f>
        <v>6.2549999999999999</v>
      </c>
    </row>
    <row r="24" spans="1:183" ht="23.25">
      <c r="B24" s="38" t="s">
        <v>47</v>
      </c>
      <c r="C24" s="39">
        <f>C20</f>
        <v>17.606666666666666</v>
      </c>
      <c r="D24" s="39">
        <f>D20</f>
        <v>15.7905</v>
      </c>
      <c r="E24" s="40">
        <f>E20</f>
        <v>6.2549999999999999</v>
      </c>
    </row>
    <row r="25" spans="1:183" ht="24" thickBot="1">
      <c r="B25" s="43" t="s">
        <v>50</v>
      </c>
      <c r="C25" s="44">
        <f>C20</f>
        <v>17.606666666666666</v>
      </c>
      <c r="D25" s="44">
        <f>0</f>
        <v>0</v>
      </c>
      <c r="E25" s="45">
        <f>E20</f>
        <v>6.2549999999999999</v>
      </c>
    </row>
    <row r="27" spans="1:183" ht="15.95" customHeight="1">
      <c r="B27" s="53"/>
      <c r="C27" s="53"/>
      <c r="D27" s="53"/>
      <c r="E27" s="53"/>
    </row>
    <row r="28" spans="1:183" ht="15.95" customHeight="1">
      <c r="B28" s="53"/>
      <c r="C28" s="53"/>
      <c r="D28" s="53"/>
      <c r="E28" s="53"/>
    </row>
    <row r="29" spans="1:183" ht="15.95" customHeight="1">
      <c r="B29" s="53"/>
      <c r="C29" s="53"/>
      <c r="D29" s="53"/>
      <c r="E29" s="53"/>
    </row>
    <row r="30" spans="1:183" ht="15.95" customHeight="1">
      <c r="B30" s="53"/>
      <c r="C30" s="53"/>
      <c r="D30" s="53"/>
      <c r="E30" s="53"/>
    </row>
  </sheetData>
  <sheetProtection algorithmName="SHA-512" hashValue="TXybMXYyCgCwEsHt5ygCrMlCskMWsgSHq9bOKWzpvCk9L7oN4OwlxxaCv4UTPYZ4YPEsWN9OiDrwvvQ9a6JKjg==" saltValue="Of1jfUdAkYzej1eo2zmmNw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47222222222222221" bottom="0.41666666666666669" header="0.5" footer="0.5"/>
  <pageSetup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B18F5-FC18-DB4E-A771-E0C017A6E8D6}">
  <sheetPr codeName="Sheet13">
    <tabColor rgb="FFFF8AD8"/>
  </sheetPr>
  <dimension ref="A1:GA30"/>
  <sheetViews>
    <sheetView zoomScaleNormal="100" workbookViewId="0">
      <selection activeCell="C3" sqref="C3:E3"/>
    </sheetView>
  </sheetViews>
  <sheetFormatPr defaultColWidth="10.625" defaultRowHeight="15"/>
  <cols>
    <col min="1" max="1" width="10.625" style="10"/>
    <col min="2" max="2" width="24" style="1" customWidth="1"/>
    <col min="3" max="5" width="18" style="1" customWidth="1"/>
    <col min="6" max="16384" width="10.625" style="1"/>
  </cols>
  <sheetData>
    <row r="1" spans="1:183" ht="46.35" customHeight="1" thickBot="1"/>
    <row r="2" spans="1:183" ht="130.35" customHeight="1" thickBot="1">
      <c r="B2" s="92"/>
      <c r="C2" s="93"/>
      <c r="D2" s="93"/>
      <c r="E2" s="94"/>
    </row>
    <row r="3" spans="1:183" ht="28.35" customHeight="1" thickBot="1">
      <c r="B3" s="46" t="s">
        <v>40</v>
      </c>
      <c r="C3" s="95" t="str">
        <f>Calculator!B13</f>
        <v>Jenny</v>
      </c>
      <c r="D3" s="96"/>
      <c r="E3" s="97"/>
    </row>
    <row r="4" spans="1:183" ht="45" customHeight="1">
      <c r="B4" s="86" t="s">
        <v>53</v>
      </c>
      <c r="C4" s="87"/>
      <c r="D4" s="87"/>
      <c r="E4" s="88"/>
    </row>
    <row r="5" spans="1:183" ht="23.25">
      <c r="B5" s="85" t="s">
        <v>42</v>
      </c>
      <c r="C5" s="5" t="s">
        <v>27</v>
      </c>
      <c r="D5" s="5" t="s">
        <v>28</v>
      </c>
      <c r="E5" s="7" t="s">
        <v>43</v>
      </c>
    </row>
    <row r="6" spans="1:183" ht="23.25">
      <c r="B6" s="85"/>
      <c r="C6" s="6">
        <f>Calculator!I14*0.92</f>
        <v>102.304</v>
      </c>
      <c r="D6" s="6">
        <f>Calculator!C20*0.85</f>
        <v>74.566249999999997</v>
      </c>
      <c r="E6" s="8">
        <f>Calculator!C21*0.85</f>
        <v>35.445</v>
      </c>
    </row>
    <row r="7" spans="1:183" ht="33" customHeight="1">
      <c r="B7" s="89" t="s">
        <v>54</v>
      </c>
      <c r="C7" s="90"/>
      <c r="D7" s="90"/>
      <c r="E7" s="91"/>
    </row>
    <row r="8" spans="1:183" s="2" customFormat="1" ht="23.25">
      <c r="A8" s="9"/>
      <c r="B8" s="35" t="s">
        <v>45</v>
      </c>
      <c r="C8" s="36" t="s">
        <v>27</v>
      </c>
      <c r="D8" s="36" t="s">
        <v>46</v>
      </c>
      <c r="E8" s="37" t="s">
        <v>43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3" ht="23.25">
      <c r="B9" s="38" t="s">
        <v>47</v>
      </c>
      <c r="C9" s="39">
        <f>C6/4</f>
        <v>25.576000000000001</v>
      </c>
      <c r="D9" s="39">
        <f>D6/4</f>
        <v>18.641562499999999</v>
      </c>
      <c r="E9" s="40">
        <f>E6/4</f>
        <v>8.8612500000000001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ht="23.25">
      <c r="B10" s="49" t="s">
        <v>47</v>
      </c>
      <c r="C10" s="41">
        <f>C9</f>
        <v>25.576000000000001</v>
      </c>
      <c r="D10" s="41">
        <f>D9</f>
        <v>18.641562499999999</v>
      </c>
      <c r="E10" s="42">
        <f>E9</f>
        <v>8.8612500000000001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ht="23.25">
      <c r="B11" s="38" t="s">
        <v>47</v>
      </c>
      <c r="C11" s="39">
        <f>C10</f>
        <v>25.576000000000001</v>
      </c>
      <c r="D11" s="39">
        <f>D9</f>
        <v>18.641562499999999</v>
      </c>
      <c r="E11" s="40">
        <f>E9</f>
        <v>8.8612500000000001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183" ht="23.25">
      <c r="B12" s="49" t="s">
        <v>47</v>
      </c>
      <c r="C12" s="41">
        <f>C11</f>
        <v>25.576000000000001</v>
      </c>
      <c r="D12" s="41">
        <f>D9</f>
        <v>18.641562499999999</v>
      </c>
      <c r="E12" s="42">
        <f>E9</f>
        <v>8.8612500000000001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:183" s="2" customFormat="1" ht="23.25">
      <c r="A13" s="9"/>
      <c r="B13" s="35" t="s">
        <v>48</v>
      </c>
      <c r="C13" s="36" t="s">
        <v>27</v>
      </c>
      <c r="D13" s="36" t="s">
        <v>46</v>
      </c>
      <c r="E13" s="37" t="s">
        <v>43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</row>
    <row r="14" spans="1:183" ht="23.25">
      <c r="B14" s="38" t="s">
        <v>47</v>
      </c>
      <c r="C14" s="39">
        <f>C6/5</f>
        <v>20.460799999999999</v>
      </c>
      <c r="D14" s="39">
        <f>D6/5</f>
        <v>14.91325</v>
      </c>
      <c r="E14" s="40">
        <f>E6/5</f>
        <v>7.0890000000000004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spans="1:183" ht="23.25">
      <c r="B15" s="49" t="s">
        <v>47</v>
      </c>
      <c r="C15" s="41">
        <f>C14</f>
        <v>20.460799999999999</v>
      </c>
      <c r="D15" s="41">
        <f>D14</f>
        <v>14.91325</v>
      </c>
      <c r="E15" s="42">
        <f>E14</f>
        <v>7.0890000000000004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</row>
    <row r="16" spans="1:183" ht="23.25">
      <c r="B16" s="38" t="s">
        <v>47</v>
      </c>
      <c r="C16" s="39">
        <f>C14</f>
        <v>20.460799999999999</v>
      </c>
      <c r="D16" s="39">
        <f>D14</f>
        <v>14.91325</v>
      </c>
      <c r="E16" s="40">
        <f>E14</f>
        <v>7.0890000000000004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1:183" ht="23.25">
      <c r="B17" s="49" t="s">
        <v>47</v>
      </c>
      <c r="C17" s="41">
        <f>C14</f>
        <v>20.460799999999999</v>
      </c>
      <c r="D17" s="41">
        <f>D14</f>
        <v>14.91325</v>
      </c>
      <c r="E17" s="42">
        <f>E14</f>
        <v>7.0890000000000004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</row>
    <row r="18" spans="1:183" ht="23.25">
      <c r="B18" s="38" t="s">
        <v>47</v>
      </c>
      <c r="C18" s="39">
        <f>C14</f>
        <v>20.460799999999999</v>
      </c>
      <c r="D18" s="39">
        <f>D14</f>
        <v>14.91325</v>
      </c>
      <c r="E18" s="40">
        <f>E14</f>
        <v>7.0890000000000004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</row>
    <row r="19" spans="1:183" s="2" customFormat="1" ht="23.25">
      <c r="A19" s="9"/>
      <c r="B19" s="35" t="s">
        <v>49</v>
      </c>
      <c r="C19" s="36" t="s">
        <v>27</v>
      </c>
      <c r="D19" s="36" t="s">
        <v>46</v>
      </c>
      <c r="E19" s="37" t="s">
        <v>43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</row>
    <row r="20" spans="1:183" ht="23.25">
      <c r="B20" s="38" t="s">
        <v>47</v>
      </c>
      <c r="C20" s="39">
        <f>C6/6</f>
        <v>17.050666666666668</v>
      </c>
      <c r="D20" s="39">
        <f>D6/5</f>
        <v>14.91325</v>
      </c>
      <c r="E20" s="40">
        <f>E6/6</f>
        <v>5.9074999999999998</v>
      </c>
    </row>
    <row r="21" spans="1:183" ht="23.25">
      <c r="B21" s="49" t="s">
        <v>47</v>
      </c>
      <c r="C21" s="41">
        <f>C20</f>
        <v>17.050666666666668</v>
      </c>
      <c r="D21" s="41">
        <f>D20</f>
        <v>14.91325</v>
      </c>
      <c r="E21" s="42">
        <f>E20</f>
        <v>5.9074999999999998</v>
      </c>
    </row>
    <row r="22" spans="1:183" ht="23.25">
      <c r="B22" s="38" t="s">
        <v>47</v>
      </c>
      <c r="C22" s="39">
        <f>C20</f>
        <v>17.050666666666668</v>
      </c>
      <c r="D22" s="39">
        <f>D20</f>
        <v>14.91325</v>
      </c>
      <c r="E22" s="40">
        <f>E20</f>
        <v>5.9074999999999998</v>
      </c>
    </row>
    <row r="23" spans="1:183" ht="23.25">
      <c r="B23" s="49" t="s">
        <v>47</v>
      </c>
      <c r="C23" s="41">
        <f>C20</f>
        <v>17.050666666666668</v>
      </c>
      <c r="D23" s="41">
        <f>D20</f>
        <v>14.91325</v>
      </c>
      <c r="E23" s="42">
        <f>E20</f>
        <v>5.9074999999999998</v>
      </c>
    </row>
    <row r="24" spans="1:183" ht="23.25">
      <c r="B24" s="38" t="s">
        <v>47</v>
      </c>
      <c r="C24" s="39">
        <f>C20</f>
        <v>17.050666666666668</v>
      </c>
      <c r="D24" s="39">
        <f>D20</f>
        <v>14.91325</v>
      </c>
      <c r="E24" s="40">
        <f>E20</f>
        <v>5.9074999999999998</v>
      </c>
    </row>
    <row r="25" spans="1:183" ht="24" thickBot="1">
      <c r="B25" s="43" t="s">
        <v>50</v>
      </c>
      <c r="C25" s="44">
        <f>C20</f>
        <v>17.050666666666668</v>
      </c>
      <c r="D25" s="44">
        <f>0</f>
        <v>0</v>
      </c>
      <c r="E25" s="45">
        <f>E20</f>
        <v>5.9074999999999998</v>
      </c>
    </row>
    <row r="27" spans="1:183" ht="15.95" customHeight="1">
      <c r="B27" s="53"/>
      <c r="C27" s="53"/>
      <c r="D27" s="53"/>
      <c r="E27" s="53"/>
    </row>
    <row r="28" spans="1:183" ht="15.95" customHeight="1">
      <c r="B28" s="53"/>
      <c r="C28" s="53"/>
      <c r="D28" s="53"/>
      <c r="E28" s="53"/>
    </row>
    <row r="29" spans="1:183" ht="15.95" customHeight="1">
      <c r="B29" s="53"/>
      <c r="C29" s="53"/>
      <c r="D29" s="53"/>
      <c r="E29" s="53"/>
    </row>
    <row r="30" spans="1:183" ht="15.95" customHeight="1">
      <c r="B30" s="53"/>
      <c r="C30" s="53"/>
      <c r="D30" s="53"/>
      <c r="E30" s="53"/>
    </row>
  </sheetData>
  <sheetProtection algorithmName="SHA-512" hashValue="VW0f8aorpXmelxMViiJKGTQ87sdq8vh4BuWP2DhPdzPub7LizFmNKRi1irmGORwNKSV478rxe/Sranx1ho0yKQ==" saltValue="GAvfctErplSgdqo/O2P+Fg==" spinCount="100000" sheet="1" selectLockedCells="1"/>
  <mergeCells count="5">
    <mergeCell ref="B2:E2"/>
    <mergeCell ref="C3:E3"/>
    <mergeCell ref="B4:E4"/>
    <mergeCell ref="B5:B6"/>
    <mergeCell ref="B7:E7"/>
  </mergeCells>
  <pageMargins left="0.75" right="0.75" top="0.47222222222222221" bottom="0.41666666666666669" header="0.5" footer="0.5"/>
  <pageSetup orientation="portrait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736332A698E4686025D89B64D3842" ma:contentTypeVersion="13" ma:contentTypeDescription="Create a new document." ma:contentTypeScope="" ma:versionID="24c0e12d179f01fd96733bea2930a455">
  <xsd:schema xmlns:xsd="http://www.w3.org/2001/XMLSchema" xmlns:xs="http://www.w3.org/2001/XMLSchema" xmlns:p="http://schemas.microsoft.com/office/2006/metadata/properties" xmlns:ns2="8c2e13a4-257b-4918-b1c8-202f6eb83727" xmlns:ns3="8e936421-e9fd-4938-86a4-77328efd2ddd" targetNamespace="http://schemas.microsoft.com/office/2006/metadata/properties" ma:root="true" ma:fieldsID="3cda4523a9d91ff3a92f0ba477662d6a" ns2:_="" ns3:_="">
    <xsd:import namespace="8c2e13a4-257b-4918-b1c8-202f6eb83727"/>
    <xsd:import namespace="8e936421-e9fd-4938-86a4-77328efd2d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pictur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13a4-257b-4918-b1c8-202f6eb837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36421-e9fd-4938-86a4-77328efd2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icture" ma:index="18" nillable="true" ma:displayName="picture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2e13a4-257b-4918-b1c8-202f6eb83727">
      <UserInfo>
        <DisplayName>Matt Wilber</DisplayName>
        <AccountId>32</AccountId>
        <AccountType/>
      </UserInfo>
      <UserInfo>
        <DisplayName>Jennifer Johnston</DisplayName>
        <AccountId>25</AccountId>
        <AccountType/>
      </UserInfo>
    </SharedWithUsers>
    <picture xmlns="8e936421-e9fd-4938-86a4-77328efd2ddd">
      <Url xsi:nil="true"/>
      <Description xsi:nil="true"/>
    </picture>
  </documentManagement>
</p:properties>
</file>

<file path=customXml/itemProps1.xml><?xml version="1.0" encoding="utf-8"?>
<ds:datastoreItem xmlns:ds="http://schemas.openxmlformats.org/officeDocument/2006/customXml" ds:itemID="{80499330-A3CF-4F88-AA64-B820247BB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0B03A6-F733-4E35-B93A-59EC27624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13a4-257b-4918-b1c8-202f6eb83727"/>
    <ds:schemaRef ds:uri="8e936421-e9fd-4938-86a4-77328efd2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753E8-B821-49DB-8A85-5AD74792990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e936421-e9fd-4938-86a4-77328efd2ddd"/>
    <ds:schemaRef ds:uri="8c2e13a4-257b-4918-b1c8-202f6eb8372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Calculator</vt:lpstr>
      <vt:lpstr>Women Endo Phase 1</vt:lpstr>
      <vt:lpstr>Women Endo Phase 2</vt:lpstr>
      <vt:lpstr>Women Endo Phase 3</vt:lpstr>
      <vt:lpstr>Women Endo Phase 4</vt:lpstr>
      <vt:lpstr>Women Meso Phase 1</vt:lpstr>
      <vt:lpstr>Women Meso Phase 2</vt:lpstr>
      <vt:lpstr>Women Meso Phase 3</vt:lpstr>
      <vt:lpstr>Women Meso Phase 4</vt:lpstr>
      <vt:lpstr>Women Ecto Phase 1</vt:lpstr>
      <vt:lpstr>Women Ecto Phase 2</vt:lpstr>
      <vt:lpstr>Women Ecto Phase 3</vt:lpstr>
      <vt:lpstr>Women Ecto Phase 4</vt:lpstr>
      <vt:lpstr>Men Endo Phase 1</vt:lpstr>
      <vt:lpstr>Men Endo Phase 2</vt:lpstr>
      <vt:lpstr>Men Endo Phase 3</vt:lpstr>
      <vt:lpstr>Men Endo Phase 4</vt:lpstr>
      <vt:lpstr>Men Meso Phase 1</vt:lpstr>
      <vt:lpstr>Men Meso Phase 2</vt:lpstr>
      <vt:lpstr>Men Meso Phase 3</vt:lpstr>
      <vt:lpstr>Men Meso Phase 4</vt:lpstr>
      <vt:lpstr>Men Ecto Phase 1</vt:lpstr>
      <vt:lpstr>Men Ecto Phase 2</vt:lpstr>
      <vt:lpstr>Men Ecto Phase 3</vt:lpstr>
      <vt:lpstr>Men Ecto Phase 4</vt:lpstr>
      <vt:lpstr>Admin</vt:lpstr>
      <vt:lpstr>'Men Ecto Phase 1'!Print_Area</vt:lpstr>
      <vt:lpstr>'Men Ecto Phase 2'!Print_Area</vt:lpstr>
      <vt:lpstr>'Men Ecto Phase 3'!Print_Area</vt:lpstr>
      <vt:lpstr>'Men Ecto Phase 4'!Print_Area</vt:lpstr>
      <vt:lpstr>'Men Endo Phase 1'!Print_Area</vt:lpstr>
      <vt:lpstr>'Men Endo Phase 2'!Print_Area</vt:lpstr>
      <vt:lpstr>'Men Endo Phase 3'!Print_Area</vt:lpstr>
      <vt:lpstr>'Men Endo Phase 4'!Print_Area</vt:lpstr>
      <vt:lpstr>'Men Meso Phase 1'!Print_Area</vt:lpstr>
      <vt:lpstr>'Men Meso Phase 2'!Print_Area</vt:lpstr>
      <vt:lpstr>'Men Meso Phase 3'!Print_Area</vt:lpstr>
      <vt:lpstr>'Men Meso Phase 4'!Print_Area</vt:lpstr>
      <vt:lpstr>'Women Ecto Phase 1'!Print_Area</vt:lpstr>
      <vt:lpstr>'Women Ecto Phase 2'!Print_Area</vt:lpstr>
      <vt:lpstr>'Women Ecto Phase 3'!Print_Area</vt:lpstr>
      <vt:lpstr>'Women Ecto Phase 4'!Print_Area</vt:lpstr>
      <vt:lpstr>'Women Endo Phase 1'!Print_Area</vt:lpstr>
      <vt:lpstr>'Women Endo Phase 2'!Print_Area</vt:lpstr>
      <vt:lpstr>'Women Endo Phase 3'!Print_Area</vt:lpstr>
      <vt:lpstr>'Women Endo Phase 4'!Print_Area</vt:lpstr>
      <vt:lpstr>'Women Meso Phase 1'!Print_Area</vt:lpstr>
      <vt:lpstr>'Women Meso Phase 2'!Print_Area</vt:lpstr>
      <vt:lpstr>'Women Meso Phase 3'!Print_Area</vt:lpstr>
      <vt:lpstr>'Women Meso Phase 4'!Print_Area</vt:lpstr>
      <vt:lpstr>SelectType</vt:lpstr>
      <vt:lpstr>SheetType</vt:lpstr>
    </vt:vector>
  </TitlesOfParts>
  <Manager/>
  <Company>Fit Body Boot Camp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Wilber</dc:creator>
  <cp:keywords/>
  <dc:description/>
  <cp:lastModifiedBy>Windows User</cp:lastModifiedBy>
  <cp:revision/>
  <cp:lastPrinted>2019-09-11T00:52:41Z</cp:lastPrinted>
  <dcterms:created xsi:type="dcterms:W3CDTF">2015-09-04T03:55:12Z</dcterms:created>
  <dcterms:modified xsi:type="dcterms:W3CDTF">2019-12-20T13:40:00Z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0x0101009CA736332A698E4686025D89B64D3842</vt:lpwstr>
  </property>
  <property fmtid="{D5CDD505-2E9C-101B-9397-08002B2CF9AE}" pid="3" name="Order">
    <vt:r8>17800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SortOrder">
    <vt:r8>12</vt:r8>
  </property>
  <property fmtid="{D5CDD505-2E9C-101B-9397-08002B2CF9AE}" pid="9" name="Category">
    <vt:lpwstr>Creating macros</vt:lpwstr>
  </property>
  <property fmtid="{D5CDD505-2E9C-101B-9397-08002B2CF9AE}" pid="10" name="Active">
    <vt:bool>true</vt:bool>
  </property>
  <property fmtid="{D5CDD505-2E9C-101B-9397-08002B2CF9AE}" pid="11" name="Subtitle">
    <vt:lpwstr>12 WK MACRO CALCULATOR</vt:lpwstr>
  </property>
  <property fmtid="{D5CDD505-2E9C-101B-9397-08002B2CF9AE}" pid="12" name="AuthorIds_UIVersion_3072">
    <vt:lpwstr>48</vt:lpwstr>
  </property>
</Properties>
</file>