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91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elitefitnessgroup.sharepoint.com/Shared Documents/Ultimate Transformation Challenges/September 2018_12WK/DREAM TEAM RESOURCES/Macro calculators/"/>
    </mc:Choice>
  </mc:AlternateContent>
  <xr:revisionPtr revIDLastSave="72" documentId="8_{1AF6205E-AFCC-0A49-9621-6B68B658F1FB}" xr6:coauthVersionLast="37" xr6:coauthVersionMax="37" xr10:uidLastSave="{529C5B08-997B-4195-B9B9-2F52538FA13B}"/>
  <bookViews>
    <workbookView xWindow="0" yWindow="460" windowWidth="28800" windowHeight="16420" tabRatio="568" xr2:uid="{00000000-000D-0000-FFFF-FFFF00000000}"/>
  </bookViews>
  <sheets>
    <sheet name="Calculations" sheetId="1" r:id="rId1"/>
    <sheet name="Women Endo" sheetId="5" r:id="rId2"/>
    <sheet name="Women Meso" sheetId="4" r:id="rId3"/>
    <sheet name="Women Ecto" sheetId="3" r:id="rId4"/>
    <sheet name="Nothing" sheetId="9" r:id="rId5"/>
    <sheet name="Men Endo" sheetId="6" r:id="rId6"/>
    <sheet name="Men Meso" sheetId="7" r:id="rId7"/>
    <sheet name="Men Ecto" sheetId="8" r:id="rId8"/>
  </sheets>
  <definedNames>
    <definedName name="_xlnm.Print_Area" localSheetId="7">'Men Ecto'!$A$1:$D$48</definedName>
    <definedName name="_xlnm.Print_Area" localSheetId="5">'Men Endo'!$A$1:$D$48</definedName>
    <definedName name="_xlnm.Print_Area" localSheetId="6">'Men Meso'!$A$1:$D$48</definedName>
    <definedName name="_xlnm.Print_Area" localSheetId="3">'Women Ecto'!$A$1:$D$48</definedName>
    <definedName name="_xlnm.Print_Area" localSheetId="1">'Women Endo'!$A$1:$D$48</definedName>
    <definedName name="_xlnm.Print_Area" localSheetId="2">'Women Meso'!$A$1:$D$48</definedName>
  </definedNames>
  <calcPr calcId="17902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2" i="5"/>
  <c r="B2" i="6"/>
  <c r="B12" i="1"/>
  <c r="D17" i="1"/>
  <c r="H10" i="1"/>
  <c r="H12" i="1"/>
  <c r="B5" i="4"/>
  <c r="C17" i="1"/>
  <c r="D5" i="4"/>
  <c r="B17" i="1"/>
  <c r="D5" i="3"/>
  <c r="H28" i="1"/>
  <c r="H30" i="1"/>
  <c r="B5" i="6"/>
  <c r="B32" i="6"/>
  <c r="B33" i="6"/>
  <c r="B34" i="6"/>
  <c r="B35" i="6"/>
  <c r="B33" i="1"/>
  <c r="C33" i="1"/>
  <c r="B2" i="4"/>
  <c r="B2" i="8"/>
  <c r="C48" i="8"/>
  <c r="C24" i="8"/>
  <c r="B2" i="7"/>
  <c r="C48" i="7"/>
  <c r="C24" i="7"/>
  <c r="C48" i="6"/>
  <c r="B43" i="6"/>
  <c r="C24" i="6"/>
  <c r="B13" i="6"/>
  <c r="B16" i="6"/>
  <c r="B17" i="6"/>
  <c r="B14" i="6"/>
  <c r="B2" i="3"/>
  <c r="C48" i="5"/>
  <c r="C25" i="5"/>
  <c r="C48" i="4"/>
  <c r="C24" i="4"/>
  <c r="C48" i="3"/>
  <c r="C24" i="3"/>
  <c r="C35" i="1"/>
  <c r="D5" i="7"/>
  <c r="C36" i="1"/>
  <c r="D35" i="1"/>
  <c r="D5" i="6"/>
  <c r="B15" i="6"/>
  <c r="B5" i="8"/>
  <c r="B19" i="8"/>
  <c r="B22" i="8"/>
  <c r="B32" i="8"/>
  <c r="B33" i="8"/>
  <c r="B34" i="8"/>
  <c r="B35" i="8"/>
  <c r="B37" i="8"/>
  <c r="B13" i="8"/>
  <c r="B8" i="8"/>
  <c r="B9" i="8"/>
  <c r="B10" i="8"/>
  <c r="B11" i="8"/>
  <c r="B43" i="8"/>
  <c r="D8" i="6"/>
  <c r="D15" i="6"/>
  <c r="D24" i="6"/>
  <c r="D24" i="7"/>
  <c r="D16" i="7"/>
  <c r="D13" i="7"/>
  <c r="D21" i="7"/>
  <c r="B38" i="8"/>
  <c r="B44" i="8"/>
  <c r="B16" i="8"/>
  <c r="B23" i="8"/>
  <c r="B20" i="8"/>
  <c r="B24" i="8"/>
  <c r="B21" i="8"/>
  <c r="D15" i="4"/>
  <c r="D22" i="4"/>
  <c r="D10" i="4"/>
  <c r="D43" i="4"/>
  <c r="D14" i="4"/>
  <c r="D13" i="4"/>
  <c r="D24" i="4"/>
  <c r="D16" i="4"/>
  <c r="D11" i="4"/>
  <c r="D17" i="4"/>
  <c r="D37" i="4"/>
  <c r="D8" i="4"/>
  <c r="D21" i="4"/>
  <c r="D6" i="5"/>
  <c r="D43" i="5"/>
  <c r="D19" i="3"/>
  <c r="D20" i="3"/>
  <c r="D13" i="3"/>
  <c r="D37" i="3"/>
  <c r="D14" i="3"/>
  <c r="D22" i="3"/>
  <c r="D32" i="3"/>
  <c r="D17" i="3"/>
  <c r="D11" i="3"/>
  <c r="D23" i="3"/>
  <c r="D43" i="3"/>
  <c r="D16" i="3"/>
  <c r="D8" i="3"/>
  <c r="D46" i="4"/>
  <c r="D45" i="4"/>
  <c r="D48" i="4"/>
  <c r="D47" i="4"/>
  <c r="D44" i="4"/>
  <c r="D11" i="5"/>
  <c r="D25" i="5"/>
  <c r="D22" i="5"/>
  <c r="D32" i="5"/>
  <c r="D16" i="5"/>
  <c r="D12" i="5"/>
  <c r="D20" i="5"/>
  <c r="D21" i="5"/>
  <c r="D37" i="5"/>
  <c r="D14" i="5"/>
  <c r="D38" i="4"/>
  <c r="D40" i="4"/>
  <c r="D41" i="4"/>
  <c r="D39" i="4"/>
  <c r="D46" i="3"/>
  <c r="D44" i="3"/>
  <c r="D48" i="3"/>
  <c r="D45" i="3"/>
  <c r="D47" i="3"/>
  <c r="D35" i="3"/>
  <c r="D34" i="3"/>
  <c r="D33" i="3"/>
  <c r="D39" i="3"/>
  <c r="D38" i="3"/>
  <c r="D41" i="3"/>
  <c r="D40" i="3"/>
  <c r="D35" i="5"/>
  <c r="D40" i="5"/>
  <c r="D38" i="5"/>
  <c r="D44" i="5"/>
  <c r="D45" i="5"/>
  <c r="B8" i="4"/>
  <c r="B9" i="4"/>
  <c r="B10" i="4"/>
  <c r="B11" i="4"/>
  <c r="B13" i="4"/>
  <c r="B32" i="4"/>
  <c r="B33" i="4"/>
  <c r="B34" i="4"/>
  <c r="B35" i="4"/>
  <c r="B19" i="4"/>
  <c r="B37" i="4"/>
  <c r="B43" i="4"/>
  <c r="B15" i="1"/>
  <c r="B18" i="1"/>
  <c r="B16" i="1"/>
  <c r="C5" i="3"/>
  <c r="C15" i="1"/>
  <c r="C18" i="1"/>
  <c r="C16" i="1"/>
  <c r="C5" i="4"/>
  <c r="B5" i="3"/>
  <c r="D15" i="1"/>
  <c r="D18" i="1"/>
  <c r="D16" i="1"/>
  <c r="C6" i="5"/>
  <c r="B6" i="5"/>
  <c r="D39" i="5"/>
  <c r="D41" i="5"/>
  <c r="D33" i="5"/>
  <c r="D34" i="5"/>
  <c r="D47" i="5"/>
  <c r="D48" i="5"/>
  <c r="D46" i="5"/>
  <c r="B45" i="8"/>
  <c r="B46" i="8"/>
  <c r="B48" i="8"/>
  <c r="D11" i="7"/>
  <c r="D10" i="7"/>
  <c r="D37" i="7"/>
  <c r="D19" i="7"/>
  <c r="D20" i="7"/>
  <c r="D23" i="7"/>
  <c r="D15" i="7"/>
  <c r="D43" i="7"/>
  <c r="D32" i="7"/>
  <c r="D22" i="7"/>
  <c r="C34" i="1"/>
  <c r="C5" i="7"/>
  <c r="B35" i="1"/>
  <c r="D15" i="5"/>
  <c r="D9" i="5"/>
  <c r="D24" i="5"/>
  <c r="D18" i="5"/>
  <c r="B47" i="8"/>
  <c r="D17" i="7"/>
  <c r="D8" i="7"/>
  <c r="B40" i="8"/>
  <c r="B39" i="8"/>
  <c r="B41" i="8"/>
  <c r="B47" i="6"/>
  <c r="B46" i="6"/>
  <c r="B45" i="6"/>
  <c r="B48" i="6"/>
  <c r="D10" i="3"/>
  <c r="D15" i="3"/>
  <c r="D24" i="3"/>
  <c r="D21" i="3"/>
  <c r="D9" i="3"/>
  <c r="B17" i="8"/>
  <c r="B15" i="8"/>
  <c r="D23" i="6"/>
  <c r="D11" i="6"/>
  <c r="D37" i="6"/>
  <c r="D16" i="6"/>
  <c r="D21" i="6"/>
  <c r="D9" i="6"/>
  <c r="D10" i="6"/>
  <c r="D13" i="6"/>
  <c r="D17" i="6"/>
  <c r="D43" i="6"/>
  <c r="D19" i="6"/>
  <c r="D20" i="6"/>
  <c r="D32" i="6"/>
  <c r="D23" i="5"/>
  <c r="D17" i="5"/>
  <c r="D10" i="5"/>
  <c r="B14" i="8"/>
  <c r="D9" i="7"/>
  <c r="D14" i="7"/>
  <c r="D14" i="6"/>
  <c r="D22" i="6"/>
  <c r="B44" i="6"/>
  <c r="B37" i="6"/>
  <c r="B19" i="6"/>
  <c r="D23" i="4"/>
  <c r="D9" i="4"/>
  <c r="D32" i="4"/>
  <c r="D19" i="4"/>
  <c r="D20" i="4"/>
  <c r="B8" i="6"/>
  <c r="B9" i="6"/>
  <c r="B10" i="6"/>
  <c r="B11" i="6"/>
  <c r="D33" i="1"/>
  <c r="D36" i="1"/>
  <c r="D34" i="1"/>
  <c r="C5" i="6"/>
  <c r="B5" i="7"/>
  <c r="C14" i="6"/>
  <c r="C19" i="6"/>
  <c r="C16" i="6"/>
  <c r="C11" i="6"/>
  <c r="C10" i="6"/>
  <c r="C13" i="6"/>
  <c r="C15" i="6"/>
  <c r="C37" i="6"/>
  <c r="C9" i="6"/>
  <c r="C21" i="6"/>
  <c r="C20" i="6"/>
  <c r="C22" i="6"/>
  <c r="C43" i="6"/>
  <c r="C23" i="6"/>
  <c r="C8" i="6"/>
  <c r="C17" i="6"/>
  <c r="C32" i="6"/>
  <c r="D45" i="7"/>
  <c r="D44" i="7"/>
  <c r="D46" i="7"/>
  <c r="D48" i="7"/>
  <c r="D47" i="7"/>
  <c r="C16" i="4"/>
  <c r="C17" i="4"/>
  <c r="C23" i="4"/>
  <c r="C15" i="4"/>
  <c r="C13" i="4"/>
  <c r="C21" i="4"/>
  <c r="C22" i="4"/>
  <c r="C11" i="4"/>
  <c r="C20" i="4"/>
  <c r="C43" i="4"/>
  <c r="C9" i="4"/>
  <c r="C14" i="4"/>
  <c r="C10" i="4"/>
  <c r="C19" i="4"/>
  <c r="C37" i="4"/>
  <c r="C8" i="4"/>
  <c r="C32" i="4"/>
  <c r="B21" i="4"/>
  <c r="B24" i="4"/>
  <c r="B20" i="4"/>
  <c r="B22" i="4"/>
  <c r="B23" i="4"/>
  <c r="C16" i="3"/>
  <c r="C21" i="3"/>
  <c r="C11" i="3"/>
  <c r="C37" i="3"/>
  <c r="C14" i="3"/>
  <c r="C20" i="3"/>
  <c r="C32" i="3"/>
  <c r="C22" i="3"/>
  <c r="C17" i="3"/>
  <c r="C19" i="3"/>
  <c r="C15" i="3"/>
  <c r="C8" i="3"/>
  <c r="C10" i="3"/>
  <c r="C43" i="3"/>
  <c r="C13" i="3"/>
  <c r="C9" i="3"/>
  <c r="C23" i="3"/>
  <c r="B21" i="6"/>
  <c r="B20" i="6"/>
  <c r="B24" i="6"/>
  <c r="B23" i="6"/>
  <c r="B22" i="6"/>
  <c r="D39" i="6"/>
  <c r="D40" i="6"/>
  <c r="D41" i="6"/>
  <c r="D38" i="6"/>
  <c r="C37" i="5"/>
  <c r="C23" i="5"/>
  <c r="C12" i="5"/>
  <c r="C9" i="5"/>
  <c r="C24" i="5"/>
  <c r="C32" i="5"/>
  <c r="C10" i="5"/>
  <c r="C21" i="5"/>
  <c r="C17" i="5"/>
  <c r="C11" i="5"/>
  <c r="C18" i="5"/>
  <c r="C14" i="5"/>
  <c r="C15" i="5"/>
  <c r="C22" i="5"/>
  <c r="C43" i="5"/>
  <c r="C20" i="5"/>
  <c r="C16" i="5"/>
  <c r="B46" i="4"/>
  <c r="B44" i="4"/>
  <c r="B45" i="4"/>
  <c r="B47" i="4"/>
  <c r="B48" i="4"/>
  <c r="B15" i="4"/>
  <c r="B14" i="4"/>
  <c r="B17" i="4"/>
  <c r="B16" i="4"/>
  <c r="C13" i="7"/>
  <c r="C16" i="7"/>
  <c r="C32" i="7"/>
  <c r="C43" i="7"/>
  <c r="C10" i="7"/>
  <c r="C22" i="7"/>
  <c r="C14" i="7"/>
  <c r="C37" i="7"/>
  <c r="C8" i="7"/>
  <c r="C23" i="7"/>
  <c r="C9" i="7"/>
  <c r="C17" i="7"/>
  <c r="C21" i="7"/>
  <c r="C19" i="7"/>
  <c r="C15" i="7"/>
  <c r="C20" i="7"/>
  <c r="C11" i="7"/>
  <c r="D40" i="7"/>
  <c r="D38" i="7"/>
  <c r="D41" i="7"/>
  <c r="D39" i="7"/>
  <c r="D33" i="6"/>
  <c r="D35" i="6"/>
  <c r="D34" i="6"/>
  <c r="B9" i="5"/>
  <c r="B10" i="5"/>
  <c r="B11" i="5"/>
  <c r="B12" i="5"/>
  <c r="B32" i="5"/>
  <c r="B33" i="5"/>
  <c r="B34" i="5"/>
  <c r="B35" i="5"/>
  <c r="B43" i="5"/>
  <c r="B37" i="5"/>
  <c r="B14" i="5"/>
  <c r="B20" i="5"/>
  <c r="B37" i="7"/>
  <c r="B19" i="7"/>
  <c r="B32" i="7"/>
  <c r="B33" i="7"/>
  <c r="B34" i="7"/>
  <c r="B35" i="7"/>
  <c r="B13" i="7"/>
  <c r="B43" i="7"/>
  <c r="B8" i="7"/>
  <c r="B9" i="7"/>
  <c r="B10" i="7"/>
  <c r="B11" i="7"/>
  <c r="D34" i="4"/>
  <c r="D35" i="4"/>
  <c r="D33" i="4"/>
  <c r="B38" i="6"/>
  <c r="B40" i="6"/>
  <c r="B39" i="6"/>
  <c r="B41" i="6"/>
  <c r="D45" i="6"/>
  <c r="D44" i="6"/>
  <c r="D48" i="6"/>
  <c r="D47" i="6"/>
  <c r="D46" i="6"/>
  <c r="D5" i="8"/>
  <c r="B36" i="1"/>
  <c r="B34" i="1"/>
  <c r="C5" i="8"/>
  <c r="D35" i="7"/>
  <c r="D33" i="7"/>
  <c r="D34" i="7"/>
  <c r="B37" i="3"/>
  <c r="B8" i="3"/>
  <c r="B9" i="3"/>
  <c r="B10" i="3"/>
  <c r="B11" i="3"/>
  <c r="B19" i="3"/>
  <c r="B32" i="3"/>
  <c r="B33" i="3"/>
  <c r="B34" i="3"/>
  <c r="B35" i="3"/>
  <c r="B13" i="3"/>
  <c r="B43" i="3"/>
  <c r="B41" i="4"/>
  <c r="B40" i="4"/>
  <c r="B38" i="4"/>
  <c r="B39" i="4"/>
  <c r="B24" i="7"/>
  <c r="B23" i="7"/>
  <c r="B20" i="7"/>
  <c r="B21" i="7"/>
  <c r="B22" i="7"/>
  <c r="C38" i="7"/>
  <c r="C39" i="7"/>
  <c r="C41" i="7"/>
  <c r="C40" i="7"/>
  <c r="C41" i="3"/>
  <c r="C40" i="3"/>
  <c r="C38" i="3"/>
  <c r="C39" i="3"/>
  <c r="C47" i="4"/>
  <c r="C45" i="4"/>
  <c r="C44" i="4"/>
  <c r="C46" i="4"/>
  <c r="B45" i="3"/>
  <c r="B48" i="3"/>
  <c r="B47" i="3"/>
  <c r="B46" i="3"/>
  <c r="B44" i="3"/>
  <c r="B48" i="7"/>
  <c r="B45" i="7"/>
  <c r="B47" i="7"/>
  <c r="B44" i="7"/>
  <c r="B46" i="7"/>
  <c r="B45" i="5"/>
  <c r="B44" i="5"/>
  <c r="B46" i="5"/>
  <c r="B48" i="5"/>
  <c r="B47" i="5"/>
  <c r="C34" i="7"/>
  <c r="C35" i="7"/>
  <c r="C33" i="7"/>
  <c r="C34" i="3"/>
  <c r="C33" i="3"/>
  <c r="C35" i="3"/>
  <c r="B14" i="3"/>
  <c r="B16" i="3"/>
  <c r="B17" i="3"/>
  <c r="B15" i="3"/>
  <c r="B41" i="3"/>
  <c r="B40" i="3"/>
  <c r="B38" i="3"/>
  <c r="B39" i="3"/>
  <c r="C37" i="8"/>
  <c r="C19" i="8"/>
  <c r="C11" i="8"/>
  <c r="C32" i="8"/>
  <c r="C21" i="8"/>
  <c r="C43" i="8"/>
  <c r="C20" i="8"/>
  <c r="C22" i="8"/>
  <c r="C15" i="8"/>
  <c r="C13" i="8"/>
  <c r="C17" i="8"/>
  <c r="C10" i="8"/>
  <c r="C8" i="8"/>
  <c r="C9" i="8"/>
  <c r="C14" i="8"/>
  <c r="C23" i="8"/>
  <c r="C16" i="8"/>
  <c r="B15" i="7"/>
  <c r="B14" i="7"/>
  <c r="B17" i="7"/>
  <c r="B16" i="7"/>
  <c r="B23" i="5"/>
  <c r="B22" i="5"/>
  <c r="B24" i="5"/>
  <c r="B21" i="5"/>
  <c r="B25" i="5"/>
  <c r="C44" i="3"/>
  <c r="C47" i="3"/>
  <c r="C46" i="3"/>
  <c r="C45" i="3"/>
  <c r="B22" i="3"/>
  <c r="B24" i="3"/>
  <c r="B23" i="3"/>
  <c r="B20" i="3"/>
  <c r="B21" i="3"/>
  <c r="B38" i="5"/>
  <c r="B40" i="5"/>
  <c r="B41" i="5"/>
  <c r="B39" i="5"/>
  <c r="C47" i="7"/>
  <c r="C44" i="7"/>
  <c r="C46" i="7"/>
  <c r="C45" i="7"/>
  <c r="C35" i="5"/>
  <c r="C34" i="5"/>
  <c r="C33" i="5"/>
  <c r="C40" i="6"/>
  <c r="C39" i="6"/>
  <c r="C41" i="6"/>
  <c r="C38" i="6"/>
  <c r="B40" i="7"/>
  <c r="B38" i="7"/>
  <c r="B41" i="7"/>
  <c r="B39" i="7"/>
  <c r="C39" i="5"/>
  <c r="C38" i="5"/>
  <c r="C40" i="5"/>
  <c r="C41" i="5"/>
  <c r="C35" i="4"/>
  <c r="C33" i="4"/>
  <c r="C34" i="4"/>
  <c r="D43" i="8"/>
  <c r="D24" i="8"/>
  <c r="D17" i="8"/>
  <c r="D13" i="8"/>
  <c r="D16" i="8"/>
  <c r="D37" i="8"/>
  <c r="D14" i="8"/>
  <c r="D32" i="8"/>
  <c r="D8" i="8"/>
  <c r="D19" i="8"/>
  <c r="D20" i="8"/>
  <c r="D23" i="8"/>
  <c r="D22" i="8"/>
  <c r="D11" i="8"/>
  <c r="D9" i="8"/>
  <c r="D21" i="8"/>
  <c r="D10" i="8"/>
  <c r="D15" i="8"/>
  <c r="B15" i="5"/>
  <c r="B17" i="5"/>
  <c r="B16" i="5"/>
  <c r="B18" i="5"/>
  <c r="C46" i="5"/>
  <c r="C44" i="5"/>
  <c r="C47" i="5"/>
  <c r="C45" i="5"/>
  <c r="C39" i="4"/>
  <c r="C40" i="4"/>
  <c r="C38" i="4"/>
  <c r="C41" i="4"/>
  <c r="C33" i="6"/>
  <c r="C34" i="6"/>
  <c r="C35" i="6"/>
  <c r="C45" i="6"/>
  <c r="C46" i="6"/>
  <c r="C47" i="6"/>
  <c r="C44" i="6"/>
  <c r="C46" i="8"/>
  <c r="C44" i="8"/>
  <c r="C45" i="8"/>
  <c r="C47" i="8"/>
  <c r="C39" i="8"/>
  <c r="C41" i="8"/>
  <c r="C38" i="8"/>
  <c r="C40" i="8"/>
  <c r="C34" i="8"/>
  <c r="C35" i="8"/>
  <c r="C33" i="8"/>
  <c r="D45" i="8"/>
  <c r="D44" i="8"/>
  <c r="D48" i="8"/>
  <c r="D47" i="8"/>
  <c r="D46" i="8"/>
  <c r="D35" i="8"/>
  <c r="D33" i="8"/>
  <c r="D34" i="8"/>
  <c r="D39" i="8"/>
  <c r="D41" i="8"/>
  <c r="D38" i="8"/>
  <c r="D40" i="8"/>
</calcChain>
</file>

<file path=xl/sharedStrings.xml><?xml version="1.0" encoding="utf-8"?>
<sst xmlns="http://schemas.openxmlformats.org/spreadsheetml/2006/main" count="466" uniqueCount="70">
  <si>
    <t>Women</t>
  </si>
  <si>
    <t>Ecto</t>
  </si>
  <si>
    <t>CPP</t>
  </si>
  <si>
    <t xml:space="preserve">Meso </t>
  </si>
  <si>
    <t xml:space="preserve">Endo </t>
  </si>
  <si>
    <t>100-150</t>
  </si>
  <si>
    <t>151-200</t>
  </si>
  <si>
    <t>200-250</t>
  </si>
  <si>
    <t>250+</t>
  </si>
  <si>
    <t>Name</t>
  </si>
  <si>
    <t>Lynn</t>
  </si>
  <si>
    <t>*</t>
  </si>
  <si>
    <t xml:space="preserve">Protein Inake </t>
  </si>
  <si>
    <t>150 or less</t>
  </si>
  <si>
    <t xml:space="preserve">Weight </t>
  </si>
  <si>
    <t xml:space="preserve">weight </t>
  </si>
  <si>
    <t>150-175</t>
  </si>
  <si>
    <t xml:space="preserve">Protein Intake </t>
  </si>
  <si>
    <t>176-200</t>
  </si>
  <si>
    <t>Total Calories</t>
  </si>
  <si>
    <t>Grams of Protein</t>
  </si>
  <si>
    <t>201-249</t>
  </si>
  <si>
    <t>Total</t>
  </si>
  <si>
    <t xml:space="preserve">Ecto </t>
  </si>
  <si>
    <t>Meso</t>
  </si>
  <si>
    <t>Endo</t>
  </si>
  <si>
    <t xml:space="preserve">Protein </t>
  </si>
  <si>
    <t>Carbs</t>
  </si>
  <si>
    <t xml:space="preserve">Fats </t>
  </si>
  <si>
    <t>Men</t>
  </si>
  <si>
    <t>Aaron Tinholt</t>
  </si>
  <si>
    <t xml:space="preserve">200 or less </t>
  </si>
  <si>
    <t>200-225</t>
  </si>
  <si>
    <t>Protein %</t>
  </si>
  <si>
    <t>226-250</t>
  </si>
  <si>
    <t xml:space="preserve">Grams of Protein </t>
  </si>
  <si>
    <t>251-275</t>
  </si>
  <si>
    <t>275+</t>
  </si>
  <si>
    <t xml:space="preserve">Name </t>
  </si>
  <si>
    <t>Endomorph</t>
  </si>
  <si>
    <t>MACROS</t>
  </si>
  <si>
    <t xml:space="preserve">Fat </t>
  </si>
  <si>
    <t xml:space="preserve">Workout Days </t>
  </si>
  <si>
    <t xml:space="preserve">4 Meals </t>
  </si>
  <si>
    <t xml:space="preserve">Carbs </t>
  </si>
  <si>
    <t>Pre-Workout</t>
  </si>
  <si>
    <t xml:space="preserve">Post Workout </t>
  </si>
  <si>
    <t>Meal 3</t>
  </si>
  <si>
    <t xml:space="preserve">Meal 4 </t>
  </si>
  <si>
    <t xml:space="preserve">5 Meals </t>
  </si>
  <si>
    <t xml:space="preserve">Pre-Workout </t>
  </si>
  <si>
    <t xml:space="preserve">Meal 5 </t>
  </si>
  <si>
    <t xml:space="preserve">6 Meals </t>
  </si>
  <si>
    <t xml:space="preserve">Meal 3 </t>
  </si>
  <si>
    <t>Meal 6</t>
  </si>
  <si>
    <t>Non-Workout Days</t>
  </si>
  <si>
    <t xml:space="preserve">Meal 1 </t>
  </si>
  <si>
    <t xml:space="preserve">Meal 2 </t>
  </si>
  <si>
    <t>Meal 1</t>
  </si>
  <si>
    <t>"Ability is what you're capable of doing. Motivation determines what you do. Attitude determines how well you do it."</t>
  </si>
  <si>
    <t>Mesomorph</t>
  </si>
  <si>
    <t>Macros</t>
  </si>
  <si>
    <t>"Health is not about the weight you lose, but the life you gain."</t>
  </si>
  <si>
    <t xml:space="preserve">Ectomorph </t>
  </si>
  <si>
    <t>MACros</t>
  </si>
  <si>
    <t>"Optimism is the one quality more associated with success and happiness than any other,"</t>
  </si>
  <si>
    <t>macros</t>
  </si>
  <si>
    <t>"The secret of getting ahead is getting started."</t>
  </si>
  <si>
    <t>"The key is not to prioritize what's on your schedule but to schedule your priorities."</t>
  </si>
  <si>
    <t>"Happiness is not a goal, but a by-product of a life well-lived."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</si>
</sst>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Bebas Neue Regular"/>
    </font>
    <font>
      <b/>
      <sz val="16"/>
      <color theme="1"/>
      <name val="Bebas Neue Regular"/>
    </font>
    <font>
      <sz val="18"/>
      <color rgb="FF000000"/>
      <name val="Bebas Neue Regular"/>
    </font>
    <font>
      <sz val="18"/>
      <color theme="1"/>
      <name val="Bebas Neue Regular"/>
    </font>
    <font>
      <sz val="12"/>
      <color theme="1"/>
      <name val="Bebas Neue Regular"/>
    </font>
    <font>
      <b/>
      <sz val="18"/>
      <color theme="1"/>
      <name val="Bebas Neue Regular"/>
    </font>
    <font>
      <sz val="18"/>
      <color theme="0"/>
      <name val="Bebas Neue Regular"/>
    </font>
    <font>
      <sz val="20"/>
      <color theme="1"/>
      <name val="Bebas Neue Regular"/>
    </font>
    <font>
      <b/>
      <sz val="20"/>
      <color theme="0"/>
      <name val="Bebas Neue Regular"/>
    </font>
    <font>
      <b/>
      <sz val="22"/>
      <color theme="0"/>
      <name val="Bebas Neue Regular"/>
    </font>
    <font>
      <sz val="28"/>
      <color theme="0"/>
      <name val="Bebas Neue Regular"/>
    </font>
    <font>
      <sz val="12"/>
      <color rgb="FF000000"/>
      <name val="Bebas Neue Regular"/>
    </font>
    <font>
      <b/>
      <sz val="16"/>
      <color rgb="FF000000"/>
      <name val="Bebas Neue Regular"/>
    </font>
    <font>
      <sz val="16"/>
      <color rgb="FF000000"/>
      <name val="Bebas Neue Regular"/>
    </font>
    <font>
      <b/>
      <sz val="18"/>
      <color rgb="FF000000"/>
      <name val="Bebas Neue Regular"/>
    </font>
    <font>
      <sz val="20"/>
      <color theme="0"/>
      <name val="Bebas Neue Regular"/>
    </font>
    <font>
      <b/>
      <sz val="22"/>
      <color theme="1"/>
      <name val="Bebas Neue Regular"/>
    </font>
    <font>
      <sz val="12"/>
      <color theme="0"/>
      <name val="Bebas Neue Regular"/>
    </font>
    <font>
      <sz val="22"/>
      <color theme="1"/>
      <name val="Bebas Neue Regular"/>
    </font>
    <font>
      <sz val="22"/>
      <color rgb="FFC00000"/>
      <name val="Bebas Neue Regular"/>
    </font>
    <font>
      <sz val="22"/>
      <color theme="0"/>
      <name val="Bebas Neue Regular"/>
    </font>
    <font>
      <b/>
      <sz val="20"/>
      <color theme="1"/>
      <name val="Bebas Neue Regular"/>
    </font>
    <font>
      <sz val="24"/>
      <color theme="1"/>
      <name val="Bebas Neue Regular"/>
    </font>
    <font>
      <b/>
      <sz val="20"/>
      <color rgb="FFC00000"/>
      <name val="Bebas Neue Regula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13" xfId="0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9" fillId="0" borderId="0" xfId="0" applyFont="1"/>
    <xf numFmtId="0" fontId="8" fillId="0" borderId="14" xfId="0" applyFont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164" fontId="12" fillId="0" borderId="4" xfId="0" applyNumberFormat="1" applyFont="1" applyBorder="1"/>
    <xf numFmtId="164" fontId="12" fillId="0" borderId="5" xfId="0" applyNumberFormat="1" applyFont="1" applyBorder="1"/>
    <xf numFmtId="164" fontId="12" fillId="0" borderId="6" xfId="0" applyNumberFormat="1" applyFont="1" applyBorder="1"/>
    <xf numFmtId="164" fontId="12" fillId="0" borderId="7" xfId="0" applyNumberFormat="1" applyFont="1" applyBorder="1"/>
    <xf numFmtId="164" fontId="12" fillId="0" borderId="8" xfId="0" applyNumberFormat="1" applyFont="1" applyBorder="1"/>
    <xf numFmtId="164" fontId="12" fillId="0" borderId="9" xfId="0" applyNumberFormat="1" applyFont="1" applyBorder="1"/>
    <xf numFmtId="164" fontId="12" fillId="0" borderId="10" xfId="0" applyNumberFormat="1" applyFont="1" applyBorder="1"/>
    <xf numFmtId="164" fontId="12" fillId="0" borderId="11" xfId="0" applyNumberFormat="1" applyFont="1" applyBorder="1"/>
    <xf numFmtId="164" fontId="12" fillId="0" borderId="12" xfId="0" applyNumberFormat="1" applyFont="1" applyBorder="1"/>
    <xf numFmtId="0" fontId="13" fillId="4" borderId="1" xfId="0" applyFont="1" applyFill="1" applyBorder="1"/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164" fontId="12" fillId="0" borderId="0" xfId="0" applyNumberFormat="1" applyFont="1"/>
    <xf numFmtId="0" fontId="17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2" fillId="4" borderId="0" xfId="0" applyFont="1" applyFill="1"/>
    <xf numFmtId="0" fontId="25" fillId="3" borderId="0" xfId="0" applyFont="1" applyFill="1"/>
    <xf numFmtId="0" fontId="5" fillId="0" borderId="14" xfId="0" applyFont="1" applyBorder="1" applyAlignment="1">
      <alignment horizontal="center"/>
    </xf>
    <xf numFmtId="0" fontId="23" fillId="6" borderId="0" xfId="0" applyFont="1" applyFill="1"/>
    <xf numFmtId="0" fontId="6" fillId="0" borderId="1" xfId="0" applyFont="1" applyBorder="1"/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8" xfId="0" applyFont="1" applyBorder="1"/>
    <xf numFmtId="0" fontId="5" fillId="0" borderId="25" xfId="0" applyFont="1" applyBorder="1"/>
    <xf numFmtId="0" fontId="5" fillId="0" borderId="27" xfId="0" applyFont="1" applyBorder="1"/>
    <xf numFmtId="0" fontId="8" fillId="0" borderId="18" xfId="0" applyFont="1" applyBorder="1"/>
    <xf numFmtId="0" fontId="8" fillId="0" borderId="25" xfId="0" applyFont="1" applyBorder="1"/>
    <xf numFmtId="0" fontId="8" fillId="0" borderId="27" xfId="0" applyFont="1" applyBorder="1"/>
    <xf numFmtId="0" fontId="5" fillId="0" borderId="21" xfId="0" applyFont="1" applyBorder="1"/>
    <xf numFmtId="0" fontId="5" fillId="0" borderId="7" xfId="0" applyFont="1" applyBorder="1"/>
    <xf numFmtId="0" fontId="5" fillId="2" borderId="7" xfId="0" applyFont="1" applyFill="1" applyBorder="1"/>
    <xf numFmtId="0" fontId="5" fillId="0" borderId="10" xfId="0" applyFont="1" applyBorder="1"/>
    <xf numFmtId="0" fontId="5" fillId="0" borderId="34" xfId="0" applyFont="1" applyBorder="1"/>
    <xf numFmtId="0" fontId="5" fillId="0" borderId="35" xfId="0" applyFont="1" applyBorder="1"/>
    <xf numFmtId="0" fontId="30" fillId="0" borderId="4" xfId="0" applyFont="1" applyBorder="1"/>
    <xf numFmtId="0" fontId="30" fillId="0" borderId="6" xfId="0" applyFont="1" applyBorder="1"/>
    <xf numFmtId="0" fontId="30" fillId="0" borderId="7" xfId="0" applyFont="1" applyBorder="1"/>
    <xf numFmtId="0" fontId="30" fillId="0" borderId="9" xfId="0" applyFont="1" applyBorder="1"/>
    <xf numFmtId="0" fontId="30" fillId="0" borderId="10" xfId="0" applyFont="1" applyBorder="1"/>
    <xf numFmtId="0" fontId="30" fillId="0" borderId="12" xfId="0" applyFont="1" applyBorder="1"/>
    <xf numFmtId="0" fontId="30" fillId="0" borderId="34" xfId="0" applyFont="1" applyBorder="1"/>
    <xf numFmtId="0" fontId="30" fillId="0" borderId="35" xfId="0" applyFont="1" applyBorder="1"/>
    <xf numFmtId="0" fontId="30" fillId="0" borderId="8" xfId="0" applyFont="1" applyBorder="1"/>
    <xf numFmtId="0" fontId="30" fillId="0" borderId="11" xfId="0" applyFont="1" applyBorder="1"/>
    <xf numFmtId="2" fontId="30" fillId="0" borderId="8" xfId="0" applyNumberFormat="1" applyFont="1" applyBorder="1"/>
    <xf numFmtId="2" fontId="30" fillId="0" borderId="9" xfId="0" applyNumberFormat="1" applyFont="1" applyBorder="1"/>
    <xf numFmtId="0" fontId="30" fillId="0" borderId="13" xfId="0" applyFont="1" applyBorder="1"/>
    <xf numFmtId="0" fontId="30" fillId="0" borderId="28" xfId="0" applyFont="1" applyBorder="1"/>
    <xf numFmtId="0" fontId="5" fillId="0" borderId="22" xfId="0" applyFont="1" applyBorder="1"/>
    <xf numFmtId="0" fontId="5" fillId="0" borderId="37" xfId="0" applyFont="1" applyBorder="1"/>
    <xf numFmtId="0" fontId="5" fillId="2" borderId="37" xfId="0" applyFont="1" applyFill="1" applyBorder="1"/>
    <xf numFmtId="0" fontId="5" fillId="0" borderId="38" xfId="0" applyFont="1" applyBorder="1"/>
    <xf numFmtId="0" fontId="11" fillId="3" borderId="31" xfId="0" applyFont="1" applyFill="1" applyBorder="1" applyAlignment="1" applyProtection="1">
      <alignment horizontal="center"/>
      <protection locked="0"/>
    </xf>
    <xf numFmtId="0" fontId="11" fillId="3" borderId="32" xfId="0" applyFont="1" applyFill="1" applyBorder="1" applyAlignment="1" applyProtection="1">
      <alignment horizontal="center"/>
      <protection locked="0"/>
    </xf>
    <xf numFmtId="0" fontId="29" fillId="3" borderId="8" xfId="0" applyFont="1" applyFill="1" applyBorder="1" applyProtection="1">
      <protection locked="0"/>
    </xf>
    <xf numFmtId="0" fontId="29" fillId="4" borderId="31" xfId="0" applyFont="1" applyFill="1" applyBorder="1" applyAlignment="1" applyProtection="1">
      <alignment horizontal="right"/>
      <protection locked="0"/>
    </xf>
    <xf numFmtId="0" fontId="29" fillId="4" borderId="32" xfId="0" applyFont="1" applyFill="1" applyBorder="1" applyAlignment="1" applyProtection="1">
      <alignment horizontal="right"/>
      <protection locked="0"/>
    </xf>
    <xf numFmtId="0" fontId="30" fillId="0" borderId="29" xfId="0" applyFont="1" applyBorder="1" applyAlignment="1" applyProtection="1">
      <alignment horizontal="right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5" fillId="3" borderId="1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6" borderId="15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20" fillId="3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5" fillId="3" borderId="18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27" fillId="0" borderId="0" xfId="0" applyFont="1" applyAlignment="1">
      <alignment horizontal="center" vertical="center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26" fillId="6" borderId="15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26" fillId="6" borderId="17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16" xfId="0" applyFont="1" applyBorder="1" applyAlignment="1" applyProtection="1">
      <alignment horizontal="left"/>
      <protection locked="0"/>
    </xf>
    <xf numFmtId="0" fontId="18" fillId="0" borderId="30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</cellXfs>
  <cellStyles count="37">
    <cellStyle name="Followed Hyperlink" xfId="20" builtinId="9" hidden="1"/>
    <cellStyle name="Followed Hyperlink" xfId="18" builtinId="9" hidden="1"/>
    <cellStyle name="Followed Hyperlink" xfId="30" builtinId="9" hidden="1"/>
    <cellStyle name="Followed Hyperlink" xfId="32" builtinId="9" hidden="1"/>
    <cellStyle name="Followed Hyperlink" xfId="2" builtinId="9" hidden="1"/>
    <cellStyle name="Followed Hyperlink" xfId="4" builtinId="9" hidden="1"/>
    <cellStyle name="Followed Hyperlink" xfId="28" builtinId="9" hidden="1"/>
    <cellStyle name="Followed Hyperlink" xfId="22" builtinId="9" hidden="1"/>
    <cellStyle name="Followed Hyperlink" xfId="36" builtinId="9" hidden="1"/>
    <cellStyle name="Followed Hyperlink" xfId="34" builtinId="9" hidden="1"/>
    <cellStyle name="Followed Hyperlink" xfId="16" builtinId="9" hidden="1"/>
    <cellStyle name="Followed Hyperlink" xfId="12" builtinId="9" hidden="1"/>
    <cellStyle name="Followed Hyperlink" xfId="10" builtinId="9" hidden="1"/>
    <cellStyle name="Followed Hyperlink" xfId="6" builtinId="9" hidden="1"/>
    <cellStyle name="Followed Hyperlink" xfId="14" builtinId="9" hidden="1"/>
    <cellStyle name="Followed Hyperlink" xfId="8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25" builtinId="8" hidden="1"/>
    <cellStyle name="Hyperlink" xfId="27" builtinId="8" hidden="1"/>
    <cellStyle name="Hyperlink" xfId="33" builtinId="8" hidden="1"/>
    <cellStyle name="Hyperlink" xfId="23" builtinId="8" hidden="1"/>
    <cellStyle name="Hyperlink" xfId="29" builtinId="8" hidden="1"/>
    <cellStyle name="Hyperlink" xfId="21" builtinId="8" hidden="1"/>
    <cellStyle name="Hyperlink" xfId="17" builtinId="8" hidden="1"/>
    <cellStyle name="Hyperlink" xfId="13" builtinId="8" hidden="1"/>
    <cellStyle name="Hyperlink" xfId="11" builtinId="8" hidden="1"/>
    <cellStyle name="Hyperlink" xfId="15" builtinId="8" hidden="1"/>
    <cellStyle name="Hyperlink" xfId="7" builtinId="8" hidden="1"/>
    <cellStyle name="Hyperlink" xfId="5" builtinId="8" hidden="1"/>
    <cellStyle name="Hyperlink" xfId="19" builtinId="8" hidden="1"/>
    <cellStyle name="Hyperlink" xfId="31" builtinId="8" hidden="1"/>
    <cellStyle name="Hyperlink" xfId="9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12828</xdr:colOff>
      <xdr:row>0</xdr:row>
      <xdr:rowOff>76971</xdr:rowOff>
    </xdr:from>
    <xdr:to>
      <xdr:col>5</xdr:col>
      <xdr:colOff>12828</xdr:colOff>
      <xdr:row>0</xdr:row>
      <xdr:rowOff>1347505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293" y="76971"/>
          <a:ext cx="4554040" cy="1270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1574800</xdr:colOff>
      <xdr:row>0</xdr:row>
      <xdr:rowOff>0</xdr:rowOff>
    </xdr:from>
    <xdr:to>
      <xdr:col>3</xdr:col>
      <xdr:colOff>368300</xdr:colOff>
      <xdr:row>0</xdr:row>
      <xdr:rowOff>910598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800" y="0"/>
          <a:ext cx="3365500" cy="910598"/>
        </a:xfrm>
        <a:prstGeom prst="rect">
          <a:avLst/>
        </a:prstGeom>
      </xdr:spPr>
    </xdr:pic>
    <xdr:clientData/>
  </xdr:twoCellAnchor>
  <xdr:twoCellAnchor editAs="oneCell">
    <xdr:from>
      <xdr:col>0</xdr:col>
      <xdr:colOff>1075060</xdr:colOff>
      <xdr:row>25</xdr:row>
      <xdr:rowOff>127000</xdr:rowOff>
    </xdr:from>
    <xdr:to>
      <xdr:col>3</xdr:col>
      <xdr:colOff>215900</xdr:colOff>
      <xdr:row>28</xdr:row>
      <xdr:rowOff>172247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60" y="8851900"/>
          <a:ext cx="3712840" cy="10358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3</xdr:col>
      <xdr:colOff>838200</xdr:colOff>
      <xdr:row>0</xdr:row>
      <xdr:rowOff>1484315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63500"/>
          <a:ext cx="5092700" cy="1420815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24</xdr:row>
      <xdr:rowOff>0</xdr:rowOff>
    </xdr:from>
    <xdr:to>
      <xdr:col>3</xdr:col>
      <xdr:colOff>723900</xdr:colOff>
      <xdr:row>28</xdr:row>
      <xdr:rowOff>100015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9144000"/>
          <a:ext cx="5092700" cy="14208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3</xdr:col>
      <xdr:colOff>977900</xdr:colOff>
      <xdr:row>0</xdr:row>
      <xdr:rowOff>1420815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5092700" cy="142081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24</xdr:row>
      <xdr:rowOff>0</xdr:rowOff>
    </xdr:from>
    <xdr:to>
      <xdr:col>3</xdr:col>
      <xdr:colOff>749300</xdr:colOff>
      <xdr:row>28</xdr:row>
      <xdr:rowOff>100015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131300"/>
          <a:ext cx="5092700" cy="14208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0</xdr:rowOff>
    </xdr:from>
    <xdr:to>
      <xdr:col>3</xdr:col>
      <xdr:colOff>838200</xdr:colOff>
      <xdr:row>0</xdr:row>
      <xdr:rowOff>1420815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0"/>
          <a:ext cx="5092700" cy="1420815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24</xdr:row>
      <xdr:rowOff>0</xdr:rowOff>
    </xdr:from>
    <xdr:to>
      <xdr:col>3</xdr:col>
      <xdr:colOff>914400</xdr:colOff>
      <xdr:row>28</xdr:row>
      <xdr:rowOff>100015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9093200"/>
          <a:ext cx="5092700" cy="14208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0</xdr:rowOff>
    </xdr:from>
    <xdr:to>
      <xdr:col>3</xdr:col>
      <xdr:colOff>876300</xdr:colOff>
      <xdr:row>0</xdr:row>
      <xdr:rowOff>1420815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0"/>
          <a:ext cx="5092700" cy="1420815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24</xdr:row>
      <xdr:rowOff>0</xdr:rowOff>
    </xdr:from>
    <xdr:to>
      <xdr:col>3</xdr:col>
      <xdr:colOff>736600</xdr:colOff>
      <xdr:row>28</xdr:row>
      <xdr:rowOff>100015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9080500"/>
          <a:ext cx="5092700" cy="14208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3</xdr:col>
      <xdr:colOff>863600</xdr:colOff>
      <xdr:row>0</xdr:row>
      <xdr:rowOff>1420815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5092700" cy="142081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24</xdr:row>
      <xdr:rowOff>63500</xdr:rowOff>
    </xdr:from>
    <xdr:to>
      <xdr:col>3</xdr:col>
      <xdr:colOff>749300</xdr:colOff>
      <xdr:row>28</xdr:row>
      <xdr:rowOff>163515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156700"/>
          <a:ext cx="5092700" cy="1420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topLeftCell="B8" zoomScale="99" workbookViewId="0" xr3:uid="{AEA406A1-0E4B-5B11-9CD5-51D6E497D94C}">
      <selection activeCell="H29" sqref="H29"/>
    </sheetView>
  </sheetViews>
  <sheetFormatPr defaultColWidth="11" defaultRowHeight="15.95"/>
  <cols>
    <col min="1" max="1" width="15.5" customWidth="1"/>
    <col min="2" max="2" width="27.5" customWidth="1"/>
    <col min="7" max="7" width="15.625" customWidth="1"/>
  </cols>
  <sheetData>
    <row r="1" spans="1:10" ht="111" customHeight="1" thickBot="1">
      <c r="A1" s="85"/>
      <c r="B1" s="85"/>
      <c r="C1" s="85"/>
      <c r="D1" s="85"/>
      <c r="E1" s="85"/>
      <c r="F1" s="85"/>
    </row>
    <row r="2" spans="1:10" ht="26.1" thickBot="1">
      <c r="A2" s="79" t="s">
        <v>0</v>
      </c>
      <c r="B2" s="80"/>
      <c r="C2" s="80"/>
      <c r="D2" s="80"/>
      <c r="E2" s="80"/>
      <c r="F2" s="81"/>
    </row>
    <row r="3" spans="1:10" ht="21" thickBot="1">
      <c r="A3" s="34" t="s">
        <v>1</v>
      </c>
      <c r="B3" s="35" t="s">
        <v>2</v>
      </c>
      <c r="C3" s="34" t="s">
        <v>3</v>
      </c>
      <c r="D3" s="35" t="s">
        <v>2</v>
      </c>
      <c r="E3" s="34" t="s">
        <v>4</v>
      </c>
      <c r="F3" s="35" t="s">
        <v>2</v>
      </c>
    </row>
    <row r="4" spans="1:10" ht="18.95">
      <c r="A4" s="48" t="s">
        <v>5</v>
      </c>
      <c r="B4" s="49">
        <v>11</v>
      </c>
      <c r="C4" s="48" t="s">
        <v>5</v>
      </c>
      <c r="D4" s="49">
        <v>10</v>
      </c>
      <c r="E4" s="48" t="s">
        <v>5</v>
      </c>
      <c r="F4" s="49">
        <v>9</v>
      </c>
    </row>
    <row r="5" spans="1:10" ht="18.95">
      <c r="A5" s="50" t="s">
        <v>6</v>
      </c>
      <c r="B5" s="51">
        <v>10</v>
      </c>
      <c r="C5" s="50" t="s">
        <v>6</v>
      </c>
      <c r="D5" s="51">
        <v>9</v>
      </c>
      <c r="E5" s="50" t="s">
        <v>6</v>
      </c>
      <c r="F5" s="51">
        <v>8.25</v>
      </c>
    </row>
    <row r="6" spans="1:10" ht="18.95">
      <c r="A6" s="50" t="s">
        <v>7</v>
      </c>
      <c r="B6" s="51">
        <v>9</v>
      </c>
      <c r="C6" s="50" t="s">
        <v>7</v>
      </c>
      <c r="D6" s="51">
        <v>8.5</v>
      </c>
      <c r="E6" s="50" t="s">
        <v>7</v>
      </c>
      <c r="F6" s="51">
        <v>7.5</v>
      </c>
    </row>
    <row r="7" spans="1:10" ht="20.100000000000001" thickBot="1">
      <c r="A7" s="52" t="s">
        <v>8</v>
      </c>
      <c r="B7" s="53"/>
      <c r="C7" s="52" t="s">
        <v>8</v>
      </c>
      <c r="D7" s="53">
        <v>8</v>
      </c>
      <c r="E7" s="52" t="s">
        <v>8</v>
      </c>
      <c r="F7" s="53">
        <v>7</v>
      </c>
    </row>
    <row r="8" spans="1:10" ht="17.100000000000001" thickBot="1">
      <c r="A8" s="1"/>
      <c r="D8" s="75"/>
      <c r="E8" s="75"/>
      <c r="F8" s="76"/>
    </row>
    <row r="9" spans="1:10" ht="23.1">
      <c r="A9" s="39" t="s">
        <v>9</v>
      </c>
      <c r="B9" s="66" t="s">
        <v>10</v>
      </c>
      <c r="C9" t="s">
        <v>11</v>
      </c>
      <c r="D9" s="77"/>
      <c r="E9" s="77"/>
      <c r="F9" s="78"/>
      <c r="G9" s="42" t="s">
        <v>12</v>
      </c>
      <c r="H9" s="54"/>
      <c r="I9" s="54" t="s">
        <v>13</v>
      </c>
      <c r="J9" s="55">
        <v>0.8</v>
      </c>
    </row>
    <row r="10" spans="1:10" ht="23.1">
      <c r="A10" s="40" t="s">
        <v>14</v>
      </c>
      <c r="B10" s="67">
        <v>211</v>
      </c>
      <c r="C10" t="s">
        <v>11</v>
      </c>
      <c r="D10" s="77"/>
      <c r="E10" s="77"/>
      <c r="F10" s="78"/>
      <c r="G10" s="43" t="s">
        <v>15</v>
      </c>
      <c r="H10" s="56">
        <f>B10</f>
        <v>211</v>
      </c>
      <c r="I10" s="56" t="s">
        <v>16</v>
      </c>
      <c r="J10" s="51">
        <v>0.75</v>
      </c>
    </row>
    <row r="11" spans="1:10" ht="23.1">
      <c r="A11" s="40" t="s">
        <v>2</v>
      </c>
      <c r="B11" s="67">
        <v>7.5</v>
      </c>
      <c r="C11" t="s">
        <v>11</v>
      </c>
      <c r="D11" s="77"/>
      <c r="E11" s="77"/>
      <c r="F11" s="78"/>
      <c r="G11" s="44" t="s">
        <v>17</v>
      </c>
      <c r="H11" s="68">
        <v>0.65</v>
      </c>
      <c r="I11" s="56" t="s">
        <v>18</v>
      </c>
      <c r="J11" s="51">
        <v>0.7</v>
      </c>
    </row>
    <row r="12" spans="1:10" ht="24" thickBot="1">
      <c r="A12" s="41" t="s">
        <v>19</v>
      </c>
      <c r="B12" s="72">
        <f>B10*B11</f>
        <v>1582.5</v>
      </c>
      <c r="D12" s="77"/>
      <c r="E12" s="77"/>
      <c r="F12" s="78"/>
      <c r="G12" s="43" t="s">
        <v>20</v>
      </c>
      <c r="H12" s="56">
        <f>H10*H11</f>
        <v>137.15</v>
      </c>
      <c r="I12" s="56" t="s">
        <v>21</v>
      </c>
      <c r="J12" s="51">
        <v>0.65</v>
      </c>
    </row>
    <row r="13" spans="1:10" ht="21.95" thickBot="1">
      <c r="A13" s="1"/>
      <c r="D13" s="77"/>
      <c r="E13" s="77"/>
      <c r="F13" s="78"/>
      <c r="G13" s="45" t="s">
        <v>22</v>
      </c>
      <c r="H13" s="57"/>
      <c r="I13" s="57" t="s">
        <v>8</v>
      </c>
      <c r="J13" s="53">
        <v>0.6</v>
      </c>
    </row>
    <row r="14" spans="1:10" ht="20.100000000000001">
      <c r="A14" s="42"/>
      <c r="B14" s="46" t="s">
        <v>23</v>
      </c>
      <c r="C14" s="46" t="s">
        <v>24</v>
      </c>
      <c r="D14" s="47" t="s">
        <v>25</v>
      </c>
      <c r="E14" s="86"/>
      <c r="F14" s="78"/>
    </row>
    <row r="15" spans="1:10" ht="21">
      <c r="A15" s="43" t="s">
        <v>26</v>
      </c>
      <c r="B15" s="56">
        <f>H12</f>
        <v>137.15</v>
      </c>
      <c r="C15" s="56">
        <f>H12</f>
        <v>137.15</v>
      </c>
      <c r="D15" s="51">
        <f>H12</f>
        <v>137.15</v>
      </c>
      <c r="E15" s="86"/>
      <c r="F15" s="78"/>
    </row>
    <row r="16" spans="1:10" ht="21">
      <c r="A16" s="43" t="s">
        <v>27</v>
      </c>
      <c r="B16" s="73">
        <f>(B12-B18)/4-20</f>
        <v>127.69999999999999</v>
      </c>
      <c r="C16" s="73">
        <f>(B12-C18)/4-20</f>
        <v>119.78749999999999</v>
      </c>
      <c r="D16" s="74">
        <f>(B12-D18)/4-20</f>
        <v>100.00625000000002</v>
      </c>
      <c r="E16" s="86"/>
      <c r="F16" s="78"/>
    </row>
    <row r="17" spans="1:10" ht="21">
      <c r="A17" s="43" t="s">
        <v>28</v>
      </c>
      <c r="B17" s="58">
        <f>(B12*0.28)/9</f>
        <v>49.233333333333334</v>
      </c>
      <c r="C17" s="58">
        <f>0.3*B12/9</f>
        <v>52.75</v>
      </c>
      <c r="D17" s="59">
        <f>B12*0.35/9</f>
        <v>61.541666666666664</v>
      </c>
      <c r="E17" s="86"/>
      <c r="F17" s="78"/>
    </row>
    <row r="18" spans="1:10" ht="21.95" thickBot="1">
      <c r="A18" s="38" t="s">
        <v>22</v>
      </c>
      <c r="B18" s="60">
        <f>(B15*4)+(B17*9)</f>
        <v>991.7</v>
      </c>
      <c r="C18" s="60">
        <f t="shared" ref="C18:D18" si="0">(C15*4)+(C17*9)</f>
        <v>1023.35</v>
      </c>
      <c r="D18" s="61">
        <f t="shared" si="0"/>
        <v>1102.4749999999999</v>
      </c>
      <c r="E18" s="87"/>
      <c r="F18" s="88"/>
    </row>
    <row r="19" spans="1:10" ht="17.100000000000001" thickBot="1"/>
    <row r="20" spans="1:10" ht="26.1" thickBot="1">
      <c r="A20" s="82" t="s">
        <v>29</v>
      </c>
      <c r="B20" s="83"/>
      <c r="C20" s="83"/>
      <c r="D20" s="83"/>
      <c r="E20" s="83"/>
      <c r="F20" s="84"/>
    </row>
    <row r="21" spans="1:10" ht="21" thickBot="1">
      <c r="A21" s="32" t="s">
        <v>1</v>
      </c>
      <c r="B21" s="33" t="s">
        <v>2</v>
      </c>
      <c r="C21" s="32" t="s">
        <v>3</v>
      </c>
      <c r="D21" s="33" t="s">
        <v>2</v>
      </c>
      <c r="E21" s="32" t="s">
        <v>4</v>
      </c>
      <c r="F21" s="33" t="s">
        <v>2</v>
      </c>
    </row>
    <row r="22" spans="1:10" ht="18.95">
      <c r="A22" s="48" t="s">
        <v>5</v>
      </c>
      <c r="B22" s="49">
        <v>13</v>
      </c>
      <c r="C22" s="48" t="s">
        <v>5</v>
      </c>
      <c r="D22" s="49">
        <v>12</v>
      </c>
      <c r="E22" s="48" t="s">
        <v>5</v>
      </c>
      <c r="F22" s="49">
        <v>10</v>
      </c>
    </row>
    <row r="23" spans="1:10" ht="18.95">
      <c r="A23" s="50" t="s">
        <v>6</v>
      </c>
      <c r="B23" s="51">
        <v>12</v>
      </c>
      <c r="C23" s="50" t="s">
        <v>6</v>
      </c>
      <c r="D23" s="51">
        <v>11</v>
      </c>
      <c r="E23" s="50" t="s">
        <v>6</v>
      </c>
      <c r="F23" s="51">
        <v>9.5</v>
      </c>
    </row>
    <row r="24" spans="1:10" ht="18.95">
      <c r="A24" s="50" t="s">
        <v>7</v>
      </c>
      <c r="B24" s="51">
        <v>11</v>
      </c>
      <c r="C24" s="50" t="s">
        <v>7</v>
      </c>
      <c r="D24" s="51">
        <v>10</v>
      </c>
      <c r="E24" s="50" t="s">
        <v>7</v>
      </c>
      <c r="F24" s="51">
        <v>9</v>
      </c>
    </row>
    <row r="25" spans="1:10" ht="20.100000000000001" thickBot="1">
      <c r="A25" s="52" t="s">
        <v>8</v>
      </c>
      <c r="B25" s="53"/>
      <c r="C25" s="52" t="s">
        <v>8</v>
      </c>
      <c r="D25" s="53">
        <v>9</v>
      </c>
      <c r="E25" s="52" t="s">
        <v>8</v>
      </c>
      <c r="F25" s="53">
        <v>8.5</v>
      </c>
    </row>
    <row r="26" spans="1:10" ht="17.100000000000001" thickBot="1">
      <c r="A26" s="1"/>
      <c r="D26" s="75"/>
      <c r="E26" s="75"/>
      <c r="F26" s="76"/>
    </row>
    <row r="27" spans="1:10" ht="21">
      <c r="A27" s="36" t="s">
        <v>9</v>
      </c>
      <c r="B27" s="69" t="s">
        <v>30</v>
      </c>
      <c r="C27" t="s">
        <v>11</v>
      </c>
      <c r="D27" s="77"/>
      <c r="E27" s="77"/>
      <c r="F27" s="78"/>
      <c r="G27" s="62" t="s">
        <v>17</v>
      </c>
      <c r="H27" s="54"/>
      <c r="I27" s="54" t="s">
        <v>31</v>
      </c>
      <c r="J27" s="55">
        <v>1</v>
      </c>
    </row>
    <row r="28" spans="1:10" ht="21">
      <c r="A28" s="37" t="s">
        <v>14</v>
      </c>
      <c r="B28" s="70">
        <v>175</v>
      </c>
      <c r="C28" t="s">
        <v>11</v>
      </c>
      <c r="D28" s="77"/>
      <c r="E28" s="77"/>
      <c r="F28" s="78"/>
      <c r="G28" s="63" t="s">
        <v>14</v>
      </c>
      <c r="H28" s="56">
        <f>B28</f>
        <v>175</v>
      </c>
      <c r="I28" s="56" t="s">
        <v>32</v>
      </c>
      <c r="J28" s="51">
        <v>0.95</v>
      </c>
    </row>
    <row r="29" spans="1:10" ht="21">
      <c r="A29" s="37" t="s">
        <v>2</v>
      </c>
      <c r="B29" s="70">
        <v>12</v>
      </c>
      <c r="C29" t="s">
        <v>11</v>
      </c>
      <c r="D29" s="77"/>
      <c r="E29" s="77"/>
      <c r="F29" s="78"/>
      <c r="G29" s="64" t="s">
        <v>33</v>
      </c>
      <c r="H29" s="68">
        <v>1</v>
      </c>
      <c r="I29" s="56" t="s">
        <v>34</v>
      </c>
      <c r="J29" s="51">
        <v>0.9</v>
      </c>
    </row>
    <row r="30" spans="1:10" ht="21.95" thickBot="1">
      <c r="A30" s="38" t="s">
        <v>19</v>
      </c>
      <c r="B30" s="71">
        <f>B28*B29</f>
        <v>2100</v>
      </c>
      <c r="D30" s="77"/>
      <c r="E30" s="77"/>
      <c r="F30" s="78"/>
      <c r="G30" s="63" t="s">
        <v>35</v>
      </c>
      <c r="H30" s="56">
        <f>H28*H29</f>
        <v>175</v>
      </c>
      <c r="I30" s="56" t="s">
        <v>36</v>
      </c>
      <c r="J30" s="51">
        <v>0.85</v>
      </c>
    </row>
    <row r="31" spans="1:10" ht="21.95" thickBot="1">
      <c r="A31" s="1"/>
      <c r="D31" s="77"/>
      <c r="E31" s="77"/>
      <c r="F31" s="78"/>
      <c r="G31" s="65" t="s">
        <v>22</v>
      </c>
      <c r="H31" s="57"/>
      <c r="I31" s="57" t="s">
        <v>37</v>
      </c>
      <c r="J31" s="53">
        <v>0.8</v>
      </c>
    </row>
    <row r="32" spans="1:10" ht="20.100000000000001">
      <c r="A32" s="42"/>
      <c r="B32" s="46" t="s">
        <v>23</v>
      </c>
      <c r="C32" s="46" t="s">
        <v>24</v>
      </c>
      <c r="D32" s="47" t="s">
        <v>25</v>
      </c>
      <c r="F32" s="2"/>
    </row>
    <row r="33" spans="1:6" ht="21">
      <c r="A33" s="43" t="s">
        <v>26</v>
      </c>
      <c r="B33" s="56">
        <f>H30</f>
        <v>175</v>
      </c>
      <c r="C33" s="56">
        <f>H30</f>
        <v>175</v>
      </c>
      <c r="D33" s="51">
        <f>H30</f>
        <v>175</v>
      </c>
      <c r="F33" s="2"/>
    </row>
    <row r="34" spans="1:6" ht="21">
      <c r="A34" s="43" t="s">
        <v>27</v>
      </c>
      <c r="B34" s="73">
        <f>(B30-B36)/4-20</f>
        <v>183</v>
      </c>
      <c r="C34" s="73">
        <f>(B30-C36)/4-20</f>
        <v>172.5</v>
      </c>
      <c r="D34" s="74">
        <f>(B30-D36)/4-20</f>
        <v>146.25</v>
      </c>
      <c r="F34" s="2"/>
    </row>
    <row r="35" spans="1:6" ht="21">
      <c r="A35" s="43" t="s">
        <v>28</v>
      </c>
      <c r="B35" s="56">
        <f>(B30*0.28)/9</f>
        <v>65.333333333333329</v>
      </c>
      <c r="C35" s="56">
        <f>0.3*B30/9</f>
        <v>70</v>
      </c>
      <c r="D35" s="51">
        <f>B30*0.35/9</f>
        <v>81.666666666666671</v>
      </c>
      <c r="F35" s="2"/>
    </row>
    <row r="36" spans="1:6" ht="21.95" thickBot="1">
      <c r="A36" s="45" t="s">
        <v>22</v>
      </c>
      <c r="B36" s="57">
        <f>(B33*4)+(B35*9)</f>
        <v>1288</v>
      </c>
      <c r="C36" s="57">
        <f t="shared" ref="C36" si="1">(C33*4)+(C35*9)</f>
        <v>1330</v>
      </c>
      <c r="D36" s="53">
        <f t="shared" ref="D36" si="2">(D33*4)+(D35*9)</f>
        <v>1435</v>
      </c>
      <c r="E36" s="4"/>
      <c r="F36" s="3"/>
    </row>
  </sheetData>
  <sheetProtection sheet="1" objects="1" scenarios="1" selectLockedCells="1"/>
  <mergeCells count="6">
    <mergeCell ref="D26:F31"/>
    <mergeCell ref="A2:F2"/>
    <mergeCell ref="A20:F20"/>
    <mergeCell ref="A1:F1"/>
    <mergeCell ref="D8:F13"/>
    <mergeCell ref="E14:F18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D53"/>
  <sheetViews>
    <sheetView view="pageLayout" workbookViewId="0" xr3:uid="{958C4451-9541-5A59-BF78-D2F731DF1C81}">
      <selection activeCell="B2" sqref="B2:D2"/>
    </sheetView>
  </sheetViews>
  <sheetFormatPr defaultColWidth="11" defaultRowHeight="15.95"/>
  <cols>
    <col min="1" max="1" width="24" customWidth="1"/>
    <col min="2" max="4" width="18" customWidth="1"/>
  </cols>
  <sheetData>
    <row r="1" spans="1:4" ht="78.95" customHeight="1" thickBot="1">
      <c r="A1" s="77"/>
      <c r="B1" s="77"/>
      <c r="C1" s="77"/>
      <c r="D1" s="77"/>
    </row>
    <row r="2" spans="1:4" ht="23.1" customHeight="1" thickBot="1">
      <c r="A2" s="10" t="s">
        <v>38</v>
      </c>
      <c r="B2" s="97" t="str">
        <f>Calculations!B9</f>
        <v>Lynn</v>
      </c>
      <c r="C2" s="98"/>
      <c r="D2" s="99"/>
    </row>
    <row r="3" spans="1:4" ht="26.1" customHeight="1">
      <c r="A3" s="100" t="s">
        <v>39</v>
      </c>
      <c r="B3" s="100"/>
      <c r="C3" s="100"/>
      <c r="D3" s="100"/>
    </row>
    <row r="4" spans="1:4" ht="6" customHeight="1" thickBot="1">
      <c r="A4" s="101"/>
      <c r="B4" s="101"/>
      <c r="C4" s="101"/>
      <c r="D4" s="101"/>
    </row>
    <row r="5" spans="1:4" ht="23.1">
      <c r="A5" s="102" t="s">
        <v>40</v>
      </c>
      <c r="B5" s="11" t="s">
        <v>26</v>
      </c>
      <c r="C5" s="11" t="s">
        <v>27</v>
      </c>
      <c r="D5" s="12" t="s">
        <v>41</v>
      </c>
    </row>
    <row r="6" spans="1:4" ht="24" thickBot="1">
      <c r="A6" s="103"/>
      <c r="B6" s="7">
        <f>Calculations!H12</f>
        <v>137.15</v>
      </c>
      <c r="C6" s="7">
        <f>Calculations!D16</f>
        <v>100.00625000000002</v>
      </c>
      <c r="D6" s="8">
        <f>Calculations!D17</f>
        <v>61.541666666666664</v>
      </c>
    </row>
    <row r="7" spans="1:4" ht="29.1" thickBot="1">
      <c r="A7" s="91" t="s">
        <v>42</v>
      </c>
      <c r="B7" s="92"/>
      <c r="C7" s="92"/>
      <c r="D7" s="93"/>
    </row>
    <row r="8" spans="1:4" ht="26.1" thickBot="1">
      <c r="A8" s="22" t="s">
        <v>43</v>
      </c>
      <c r="B8" s="23" t="s">
        <v>26</v>
      </c>
      <c r="C8" s="23" t="s">
        <v>44</v>
      </c>
      <c r="D8" s="24" t="s">
        <v>41</v>
      </c>
    </row>
    <row r="9" spans="1:4" ht="24.95">
      <c r="A9" s="13" t="s">
        <v>45</v>
      </c>
      <c r="B9" s="14">
        <f>B6/4</f>
        <v>34.287500000000001</v>
      </c>
      <c r="C9" s="14">
        <f>C6*0.3</f>
        <v>30.001875000000005</v>
      </c>
      <c r="D9" s="15">
        <f>D6*0.2</f>
        <v>12.308333333333334</v>
      </c>
    </row>
    <row r="10" spans="1:4" ht="24.95">
      <c r="A10" s="16" t="s">
        <v>46</v>
      </c>
      <c r="B10" s="17">
        <f>B9</f>
        <v>34.287500000000001</v>
      </c>
      <c r="C10" s="17">
        <f>C6*0.3</f>
        <v>30.001875000000005</v>
      </c>
      <c r="D10" s="18">
        <f>D6*0.2</f>
        <v>12.308333333333334</v>
      </c>
    </row>
    <row r="11" spans="1:4" ht="24.95">
      <c r="A11" s="16" t="s">
        <v>47</v>
      </c>
      <c r="B11" s="17">
        <f t="shared" ref="B11:B12" si="0">B10</f>
        <v>34.287500000000001</v>
      </c>
      <c r="C11" s="17">
        <f>C6*0.2</f>
        <v>20.001250000000006</v>
      </c>
      <c r="D11" s="18">
        <f>D6*0.3</f>
        <v>18.462499999999999</v>
      </c>
    </row>
    <row r="12" spans="1:4" ht="26.1" thickBot="1">
      <c r="A12" s="19" t="s">
        <v>48</v>
      </c>
      <c r="B12" s="20">
        <f t="shared" si="0"/>
        <v>34.287500000000001</v>
      </c>
      <c r="C12" s="20">
        <f>C6*0.2</f>
        <v>20.001250000000006</v>
      </c>
      <c r="D12" s="21">
        <f>D6*0.3</f>
        <v>18.462499999999999</v>
      </c>
    </row>
    <row r="13" spans="1:4" ht="26.1" thickBot="1">
      <c r="A13" s="22" t="s">
        <v>49</v>
      </c>
      <c r="B13" s="23" t="s">
        <v>26</v>
      </c>
      <c r="C13" s="23" t="s">
        <v>44</v>
      </c>
      <c r="D13" s="24" t="s">
        <v>41</v>
      </c>
    </row>
    <row r="14" spans="1:4" ht="24.95">
      <c r="A14" s="13" t="s">
        <v>50</v>
      </c>
      <c r="B14" s="14">
        <f>B6/5</f>
        <v>27.43</v>
      </c>
      <c r="C14" s="14">
        <f>C6*0.3</f>
        <v>30.001875000000005</v>
      </c>
      <c r="D14" s="15">
        <f>D6*0.125</f>
        <v>7.692708333333333</v>
      </c>
    </row>
    <row r="15" spans="1:4" ht="24.95">
      <c r="A15" s="16" t="s">
        <v>46</v>
      </c>
      <c r="B15" s="17">
        <f>B14</f>
        <v>27.43</v>
      </c>
      <c r="C15" s="17">
        <f>C6*0.3</f>
        <v>30.001875000000005</v>
      </c>
      <c r="D15" s="18">
        <f>D6*0.125</f>
        <v>7.692708333333333</v>
      </c>
    </row>
    <row r="16" spans="1:4" ht="24.95">
      <c r="A16" s="16" t="s">
        <v>47</v>
      </c>
      <c r="B16" s="17">
        <f>B14</f>
        <v>27.43</v>
      </c>
      <c r="C16" s="17">
        <f>C6*0.133</f>
        <v>13.300831250000003</v>
      </c>
      <c r="D16" s="18">
        <f>D6*0.25</f>
        <v>15.385416666666666</v>
      </c>
    </row>
    <row r="17" spans="1:4" ht="24.95">
      <c r="A17" s="16" t="s">
        <v>48</v>
      </c>
      <c r="B17" s="17">
        <f>B14</f>
        <v>27.43</v>
      </c>
      <c r="C17" s="17">
        <f>C6*0.133</f>
        <v>13.300831250000003</v>
      </c>
      <c r="D17" s="18">
        <f>D6*0.25</f>
        <v>15.385416666666666</v>
      </c>
    </row>
    <row r="18" spans="1:4" ht="26.1" thickBot="1">
      <c r="A18" s="19" t="s">
        <v>51</v>
      </c>
      <c r="B18" s="20">
        <f>B14</f>
        <v>27.43</v>
      </c>
      <c r="C18" s="20">
        <f>C6*0.133</f>
        <v>13.300831250000003</v>
      </c>
      <c r="D18" s="21">
        <f>D6*0.25</f>
        <v>15.385416666666666</v>
      </c>
    </row>
    <row r="19" spans="1:4" ht="26.1" thickBot="1">
      <c r="A19" s="22" t="s">
        <v>52</v>
      </c>
      <c r="B19" s="23" t="s">
        <v>26</v>
      </c>
      <c r="C19" s="23" t="s">
        <v>44</v>
      </c>
      <c r="D19" s="24" t="s">
        <v>41</v>
      </c>
    </row>
    <row r="20" spans="1:4" ht="24.95">
      <c r="A20" s="13" t="s">
        <v>50</v>
      </c>
      <c r="B20" s="14">
        <f>B6/6</f>
        <v>22.858333333333334</v>
      </c>
      <c r="C20" s="14">
        <f>C6*0.3</f>
        <v>30.001875000000005</v>
      </c>
      <c r="D20" s="15">
        <f>D6*0.1</f>
        <v>6.1541666666666668</v>
      </c>
    </row>
    <row r="21" spans="1:4" ht="24.95">
      <c r="A21" s="16" t="s">
        <v>46</v>
      </c>
      <c r="B21" s="17">
        <f>B20</f>
        <v>22.858333333333334</v>
      </c>
      <c r="C21" s="17">
        <f>C6*0.3</f>
        <v>30.001875000000005</v>
      </c>
      <c r="D21" s="18">
        <f>D20</f>
        <v>6.1541666666666668</v>
      </c>
    </row>
    <row r="22" spans="1:4" ht="24.95">
      <c r="A22" s="16" t="s">
        <v>53</v>
      </c>
      <c r="B22" s="17">
        <f>B20</f>
        <v>22.858333333333334</v>
      </c>
      <c r="C22" s="17">
        <f>C6*0.133</f>
        <v>13.300831250000003</v>
      </c>
      <c r="D22" s="18">
        <f>D6*0.2</f>
        <v>12.308333333333334</v>
      </c>
    </row>
    <row r="23" spans="1:4" ht="24.95">
      <c r="A23" s="16" t="s">
        <v>48</v>
      </c>
      <c r="B23" s="17">
        <f>B20</f>
        <v>22.858333333333334</v>
      </c>
      <c r="C23" s="17">
        <f>C6*0.133</f>
        <v>13.300831250000003</v>
      </c>
      <c r="D23" s="18">
        <f>D6*0.2</f>
        <v>12.308333333333334</v>
      </c>
    </row>
    <row r="24" spans="1:4" ht="24.95">
      <c r="A24" s="16" t="s">
        <v>51</v>
      </c>
      <c r="B24" s="17">
        <f>B20</f>
        <v>22.858333333333334</v>
      </c>
      <c r="C24" s="17">
        <f>C6*0.133</f>
        <v>13.300831250000003</v>
      </c>
      <c r="D24" s="18">
        <f>D6*0.2</f>
        <v>12.308333333333334</v>
      </c>
    </row>
    <row r="25" spans="1:4" ht="26.1" thickBot="1">
      <c r="A25" s="19" t="s">
        <v>54</v>
      </c>
      <c r="B25" s="20">
        <f>B20</f>
        <v>22.858333333333334</v>
      </c>
      <c r="C25" s="20">
        <f>0</f>
        <v>0</v>
      </c>
      <c r="D25" s="21">
        <f>D6*0.2</f>
        <v>12.308333333333334</v>
      </c>
    </row>
    <row r="26" spans="1:4" ht="24.95">
      <c r="A26" s="25"/>
      <c r="B26" s="25"/>
      <c r="C26" s="25"/>
      <c r="D26" s="25"/>
    </row>
    <row r="27" spans="1:4" ht="24.95">
      <c r="A27" s="25"/>
      <c r="B27" s="25"/>
      <c r="C27" s="25"/>
      <c r="D27" s="25"/>
    </row>
    <row r="28" spans="1:4" ht="24.95">
      <c r="A28" s="25"/>
      <c r="B28" s="25"/>
      <c r="C28" s="25"/>
      <c r="D28" s="25"/>
    </row>
    <row r="29" spans="1:4" ht="17.100000000000001" thickBot="1">
      <c r="A29" s="9"/>
      <c r="B29" s="9"/>
      <c r="C29" s="9"/>
      <c r="D29" s="9"/>
    </row>
    <row r="30" spans="1:4" ht="26.1" thickBot="1">
      <c r="A30" s="94" t="s">
        <v>55</v>
      </c>
      <c r="B30" s="95"/>
      <c r="C30" s="95"/>
      <c r="D30" s="96"/>
    </row>
    <row r="31" spans="1:4" ht="26.1" thickBot="1">
      <c r="A31" s="22" t="s">
        <v>43</v>
      </c>
      <c r="B31" s="23" t="s">
        <v>26</v>
      </c>
      <c r="C31" s="23" t="s">
        <v>44</v>
      </c>
      <c r="D31" s="24" t="s">
        <v>41</v>
      </c>
    </row>
    <row r="32" spans="1:4" ht="24.95">
      <c r="A32" s="13" t="s">
        <v>56</v>
      </c>
      <c r="B32" s="14">
        <f>B6/4</f>
        <v>34.287500000000001</v>
      </c>
      <c r="C32" s="14">
        <f>C6/4</f>
        <v>25.001562500000006</v>
      </c>
      <c r="D32" s="15">
        <f>D6/4</f>
        <v>15.385416666666666</v>
      </c>
    </row>
    <row r="33" spans="1:4" ht="24.95">
      <c r="A33" s="16" t="s">
        <v>57</v>
      </c>
      <c r="B33" s="17">
        <f>B32</f>
        <v>34.287500000000001</v>
      </c>
      <c r="C33" s="17">
        <f>C32</f>
        <v>25.001562500000006</v>
      </c>
      <c r="D33" s="18">
        <f>D32</f>
        <v>15.385416666666666</v>
      </c>
    </row>
    <row r="34" spans="1:4" ht="24.95">
      <c r="A34" s="16" t="s">
        <v>47</v>
      </c>
      <c r="B34" s="17">
        <f t="shared" ref="B34:B35" si="1">B33</f>
        <v>34.287500000000001</v>
      </c>
      <c r="C34" s="17">
        <f>C32</f>
        <v>25.001562500000006</v>
      </c>
      <c r="D34" s="18">
        <f>D32</f>
        <v>15.385416666666666</v>
      </c>
    </row>
    <row r="35" spans="1:4" ht="26.1" thickBot="1">
      <c r="A35" s="19" t="s">
        <v>48</v>
      </c>
      <c r="B35" s="20">
        <f t="shared" si="1"/>
        <v>34.287500000000001</v>
      </c>
      <c r="C35" s="20">
        <f>C32</f>
        <v>25.001562500000006</v>
      </c>
      <c r="D35" s="21">
        <f>D32</f>
        <v>15.385416666666666</v>
      </c>
    </row>
    <row r="36" spans="1:4" ht="26.1" thickBot="1">
      <c r="A36" s="22" t="s">
        <v>49</v>
      </c>
      <c r="B36" s="23" t="s">
        <v>26</v>
      </c>
      <c r="C36" s="23" t="s">
        <v>44</v>
      </c>
      <c r="D36" s="24" t="s">
        <v>41</v>
      </c>
    </row>
    <row r="37" spans="1:4" ht="24.95">
      <c r="A37" s="13" t="s">
        <v>58</v>
      </c>
      <c r="B37" s="14">
        <f>B6/5</f>
        <v>27.43</v>
      </c>
      <c r="C37" s="14">
        <f>C6/5</f>
        <v>20.001250000000006</v>
      </c>
      <c r="D37" s="15">
        <f>D6/5</f>
        <v>12.308333333333334</v>
      </c>
    </row>
    <row r="38" spans="1:4" ht="24.95">
      <c r="A38" s="16" t="s">
        <v>57</v>
      </c>
      <c r="B38" s="17">
        <f>B37</f>
        <v>27.43</v>
      </c>
      <c r="C38" s="17">
        <f>C37</f>
        <v>20.001250000000006</v>
      </c>
      <c r="D38" s="18">
        <f>D37</f>
        <v>12.308333333333334</v>
      </c>
    </row>
    <row r="39" spans="1:4" ht="24.95">
      <c r="A39" s="16" t="s">
        <v>47</v>
      </c>
      <c r="B39" s="17">
        <f>B37</f>
        <v>27.43</v>
      </c>
      <c r="C39" s="17">
        <f>C37</f>
        <v>20.001250000000006</v>
      </c>
      <c r="D39" s="18">
        <f>D37</f>
        <v>12.308333333333334</v>
      </c>
    </row>
    <row r="40" spans="1:4" ht="24.95">
      <c r="A40" s="16" t="s">
        <v>48</v>
      </c>
      <c r="B40" s="17">
        <f>B37</f>
        <v>27.43</v>
      </c>
      <c r="C40" s="17">
        <f>C37</f>
        <v>20.001250000000006</v>
      </c>
      <c r="D40" s="18">
        <f>D37</f>
        <v>12.308333333333334</v>
      </c>
    </row>
    <row r="41" spans="1:4" ht="26.1" thickBot="1">
      <c r="A41" s="19" t="s">
        <v>51</v>
      </c>
      <c r="B41" s="20">
        <f>B37</f>
        <v>27.43</v>
      </c>
      <c r="C41" s="20">
        <f>C37</f>
        <v>20.001250000000006</v>
      </c>
      <c r="D41" s="21">
        <f>D37</f>
        <v>12.308333333333334</v>
      </c>
    </row>
    <row r="42" spans="1:4" ht="26.1" thickBot="1">
      <c r="A42" s="22" t="s">
        <v>52</v>
      </c>
      <c r="B42" s="23" t="s">
        <v>26</v>
      </c>
      <c r="C42" s="23" t="s">
        <v>44</v>
      </c>
      <c r="D42" s="24" t="s">
        <v>41</v>
      </c>
    </row>
    <row r="43" spans="1:4" ht="24.95">
      <c r="A43" s="13" t="s">
        <v>56</v>
      </c>
      <c r="B43" s="14">
        <f>B6/6</f>
        <v>22.858333333333334</v>
      </c>
      <c r="C43" s="14">
        <f>C6/5</f>
        <v>20.001250000000006</v>
      </c>
      <c r="D43" s="15">
        <f>D6/6</f>
        <v>10.256944444444445</v>
      </c>
    </row>
    <row r="44" spans="1:4" ht="24.95">
      <c r="A44" s="16" t="s">
        <v>57</v>
      </c>
      <c r="B44" s="17">
        <f>B43</f>
        <v>22.858333333333334</v>
      </c>
      <c r="C44" s="17">
        <f>C43</f>
        <v>20.001250000000006</v>
      </c>
      <c r="D44" s="18">
        <f>D43</f>
        <v>10.256944444444445</v>
      </c>
    </row>
    <row r="45" spans="1:4" ht="24.95">
      <c r="A45" s="16" t="s">
        <v>53</v>
      </c>
      <c r="B45" s="17">
        <f>B43</f>
        <v>22.858333333333334</v>
      </c>
      <c r="C45" s="17">
        <f>C43</f>
        <v>20.001250000000006</v>
      </c>
      <c r="D45" s="18">
        <f>D43</f>
        <v>10.256944444444445</v>
      </c>
    </row>
    <row r="46" spans="1:4" ht="24.95">
      <c r="A46" s="16" t="s">
        <v>48</v>
      </c>
      <c r="B46" s="17">
        <f>B43</f>
        <v>22.858333333333334</v>
      </c>
      <c r="C46" s="17">
        <f>C43</f>
        <v>20.001250000000006</v>
      </c>
      <c r="D46" s="18">
        <f>D43</f>
        <v>10.256944444444445</v>
      </c>
    </row>
    <row r="47" spans="1:4" ht="24.95">
      <c r="A47" s="16" t="s">
        <v>51</v>
      </c>
      <c r="B47" s="17">
        <f>B43</f>
        <v>22.858333333333334</v>
      </c>
      <c r="C47" s="17">
        <f>C43</f>
        <v>20.001250000000006</v>
      </c>
      <c r="D47" s="18">
        <f>D43</f>
        <v>10.256944444444445</v>
      </c>
    </row>
    <row r="48" spans="1:4" ht="26.1" thickBot="1">
      <c r="A48" s="19" t="s">
        <v>54</v>
      </c>
      <c r="B48" s="20">
        <f>B43</f>
        <v>22.858333333333334</v>
      </c>
      <c r="C48" s="20">
        <f>0</f>
        <v>0</v>
      </c>
      <c r="D48" s="21">
        <f>D43</f>
        <v>10.256944444444445</v>
      </c>
    </row>
    <row r="50" spans="1:4">
      <c r="A50" s="89" t="s">
        <v>59</v>
      </c>
      <c r="B50" s="90"/>
      <c r="C50" s="90"/>
      <c r="D50" s="90"/>
    </row>
    <row r="51" spans="1:4">
      <c r="A51" s="90"/>
      <c r="B51" s="90"/>
      <c r="C51" s="90"/>
      <c r="D51" s="90"/>
    </row>
    <row r="52" spans="1:4">
      <c r="A52" s="90"/>
      <c r="B52" s="90"/>
      <c r="C52" s="90"/>
      <c r="D52" s="90"/>
    </row>
    <row r="53" spans="1:4">
      <c r="A53" s="90"/>
      <c r="B53" s="90"/>
      <c r="C53" s="90"/>
      <c r="D53" s="90"/>
    </row>
  </sheetData>
  <sheetProtection algorithmName="SHA-512" hashValue="hyIGA4gdi0k2uZ25d1vFmEZ5JPgpOgBG0iSv9p3hnYhzOXW09dYCIbIx4QWXMtskHAof9pLF5j+D5JjbM2DRBw==" saltValue="aYD4KQ9VPgGpCiy1osTw2A==" spinCount="100000" sheet="1" objects="1" scenarios="1" selectLockedCells="1"/>
  <mergeCells count="7">
    <mergeCell ref="A50:D53"/>
    <mergeCell ref="A1:D1"/>
    <mergeCell ref="A7:D7"/>
    <mergeCell ref="A30:D30"/>
    <mergeCell ref="B2:D2"/>
    <mergeCell ref="A3:D4"/>
    <mergeCell ref="A5:A6"/>
  </mergeCells>
  <phoneticPr fontId="4" type="noConversion"/>
  <pageMargins left="0.75" right="0.75" top="0.65277777777777779" bottom="0.58333333333333337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D53"/>
  <sheetViews>
    <sheetView view="pageLayout" workbookViewId="0" xr3:uid="{842E5F09-E766-5B8D-85AF-A39847EA96FD}">
      <selection activeCell="B2" sqref="B2:D2"/>
    </sheetView>
  </sheetViews>
  <sheetFormatPr defaultColWidth="10.875" defaultRowHeight="15.95"/>
  <cols>
    <col min="1" max="1" width="24" style="9" customWidth="1"/>
    <col min="2" max="4" width="18" style="9" customWidth="1"/>
    <col min="5" max="16384" width="10.875" style="9"/>
  </cols>
  <sheetData>
    <row r="1" spans="1:4" ht="117" customHeight="1" thickBot="1">
      <c r="A1" s="108"/>
      <c r="B1" s="108"/>
      <c r="C1" s="108"/>
      <c r="D1" s="108"/>
    </row>
    <row r="2" spans="1:4" ht="23.1" customHeight="1" thickBot="1">
      <c r="A2" s="27" t="s">
        <v>38</v>
      </c>
      <c r="B2" s="109" t="str">
        <f>Calculations!B9</f>
        <v>Lynn</v>
      </c>
      <c r="C2" s="110"/>
      <c r="D2" s="111"/>
    </row>
    <row r="3" spans="1:4" ht="26.1" thickBot="1">
      <c r="A3" s="112" t="s">
        <v>60</v>
      </c>
      <c r="B3" s="113"/>
      <c r="C3" s="113"/>
      <c r="D3" s="114"/>
    </row>
    <row r="4" spans="1:4" ht="23.1">
      <c r="A4" s="102" t="s">
        <v>61</v>
      </c>
      <c r="B4" s="11" t="s">
        <v>26</v>
      </c>
      <c r="C4" s="11" t="s">
        <v>27</v>
      </c>
      <c r="D4" s="12" t="s">
        <v>41</v>
      </c>
    </row>
    <row r="5" spans="1:4" ht="24" thickBot="1">
      <c r="A5" s="103"/>
      <c r="B5" s="7">
        <f>Calculations!H12</f>
        <v>137.15</v>
      </c>
      <c r="C5" s="7">
        <f>Calculations!C16</f>
        <v>119.78749999999999</v>
      </c>
      <c r="D5" s="8">
        <f>Calculations!C17</f>
        <v>52.75</v>
      </c>
    </row>
    <row r="6" spans="1:4" ht="29.1" thickBot="1">
      <c r="A6" s="105" t="s">
        <v>42</v>
      </c>
      <c r="B6" s="106"/>
      <c r="C6" s="106"/>
      <c r="D6" s="107"/>
    </row>
    <row r="7" spans="1:4" ht="26.1" thickBot="1">
      <c r="A7" s="22" t="s">
        <v>43</v>
      </c>
      <c r="B7" s="23" t="s">
        <v>26</v>
      </c>
      <c r="C7" s="23" t="s">
        <v>44</v>
      </c>
      <c r="D7" s="24" t="s">
        <v>41</v>
      </c>
    </row>
    <row r="8" spans="1:4" ht="24.95">
      <c r="A8" s="13" t="s">
        <v>45</v>
      </c>
      <c r="B8" s="14">
        <f>B5/4</f>
        <v>34.287500000000001</v>
      </c>
      <c r="C8" s="14">
        <f>C5*0.3</f>
        <v>35.936249999999994</v>
      </c>
      <c r="D8" s="15">
        <f>D5*0.2</f>
        <v>10.55</v>
      </c>
    </row>
    <row r="9" spans="1:4" ht="24.95">
      <c r="A9" s="16" t="s">
        <v>46</v>
      </c>
      <c r="B9" s="17">
        <f>B8</f>
        <v>34.287500000000001</v>
      </c>
      <c r="C9" s="17">
        <f>C5*0.3</f>
        <v>35.936249999999994</v>
      </c>
      <c r="D9" s="18">
        <f>D5*0.2</f>
        <v>10.55</v>
      </c>
    </row>
    <row r="10" spans="1:4" ht="24.95">
      <c r="A10" s="16" t="s">
        <v>47</v>
      </c>
      <c r="B10" s="17">
        <f t="shared" ref="B10:B11" si="0">B9</f>
        <v>34.287500000000001</v>
      </c>
      <c r="C10" s="17">
        <f>C5*0.2</f>
        <v>23.9575</v>
      </c>
      <c r="D10" s="18">
        <f>D5*0.3</f>
        <v>15.824999999999999</v>
      </c>
    </row>
    <row r="11" spans="1:4" ht="26.1" thickBot="1">
      <c r="A11" s="19" t="s">
        <v>48</v>
      </c>
      <c r="B11" s="20">
        <f t="shared" si="0"/>
        <v>34.287500000000001</v>
      </c>
      <c r="C11" s="20">
        <f>C5*0.2</f>
        <v>23.9575</v>
      </c>
      <c r="D11" s="21">
        <f>D5*0.3</f>
        <v>15.824999999999999</v>
      </c>
    </row>
    <row r="12" spans="1:4" ht="26.1" thickBot="1">
      <c r="A12" s="22" t="s">
        <v>49</v>
      </c>
      <c r="B12" s="23" t="s">
        <v>26</v>
      </c>
      <c r="C12" s="23" t="s">
        <v>44</v>
      </c>
      <c r="D12" s="24" t="s">
        <v>41</v>
      </c>
    </row>
    <row r="13" spans="1:4" ht="24.95">
      <c r="A13" s="13" t="s">
        <v>50</v>
      </c>
      <c r="B13" s="14">
        <f>B5/5</f>
        <v>27.43</v>
      </c>
      <c r="C13" s="14">
        <f>C5*0.3</f>
        <v>35.936249999999994</v>
      </c>
      <c r="D13" s="15">
        <f>D5*0.125</f>
        <v>6.59375</v>
      </c>
    </row>
    <row r="14" spans="1:4" ht="24.95">
      <c r="A14" s="16" t="s">
        <v>46</v>
      </c>
      <c r="B14" s="17">
        <f>B13</f>
        <v>27.43</v>
      </c>
      <c r="C14" s="17">
        <f>C5*0.3</f>
        <v>35.936249999999994</v>
      </c>
      <c r="D14" s="18">
        <f>D5*0.125</f>
        <v>6.59375</v>
      </c>
    </row>
    <row r="15" spans="1:4" ht="24.95">
      <c r="A15" s="16" t="s">
        <v>47</v>
      </c>
      <c r="B15" s="17">
        <f>B13</f>
        <v>27.43</v>
      </c>
      <c r="C15" s="17">
        <f>C5*0.133</f>
        <v>15.931737500000001</v>
      </c>
      <c r="D15" s="18">
        <f>D5*0.25</f>
        <v>13.1875</v>
      </c>
    </row>
    <row r="16" spans="1:4" ht="24.95">
      <c r="A16" s="16" t="s">
        <v>48</v>
      </c>
      <c r="B16" s="17">
        <f>B13</f>
        <v>27.43</v>
      </c>
      <c r="C16" s="17">
        <f>C5*0.133</f>
        <v>15.931737500000001</v>
      </c>
      <c r="D16" s="18">
        <f>D5*0.25</f>
        <v>13.1875</v>
      </c>
    </row>
    <row r="17" spans="1:4" ht="26.1" thickBot="1">
      <c r="A17" s="19" t="s">
        <v>51</v>
      </c>
      <c r="B17" s="20">
        <f>B13</f>
        <v>27.43</v>
      </c>
      <c r="C17" s="20">
        <f>C5*0.133</f>
        <v>15.931737500000001</v>
      </c>
      <c r="D17" s="21">
        <f>D5*0.25</f>
        <v>13.1875</v>
      </c>
    </row>
    <row r="18" spans="1:4" ht="26.1" thickBot="1">
      <c r="A18" s="22" t="s">
        <v>52</v>
      </c>
      <c r="B18" s="23" t="s">
        <v>26</v>
      </c>
      <c r="C18" s="23" t="s">
        <v>44</v>
      </c>
      <c r="D18" s="24" t="s">
        <v>41</v>
      </c>
    </row>
    <row r="19" spans="1:4" ht="24.95">
      <c r="A19" s="13" t="s">
        <v>50</v>
      </c>
      <c r="B19" s="14">
        <f>B5/6</f>
        <v>22.858333333333334</v>
      </c>
      <c r="C19" s="14">
        <f>C5*0.3</f>
        <v>35.936249999999994</v>
      </c>
      <c r="D19" s="15">
        <f>D5*0.1</f>
        <v>5.2750000000000004</v>
      </c>
    </row>
    <row r="20" spans="1:4" ht="24.95">
      <c r="A20" s="16" t="s">
        <v>46</v>
      </c>
      <c r="B20" s="17">
        <f>B19</f>
        <v>22.858333333333334</v>
      </c>
      <c r="C20" s="17">
        <f>C5*0.3</f>
        <v>35.936249999999994</v>
      </c>
      <c r="D20" s="18">
        <f>D19</f>
        <v>5.2750000000000004</v>
      </c>
    </row>
    <row r="21" spans="1:4" ht="24.95">
      <c r="A21" s="16" t="s">
        <v>53</v>
      </c>
      <c r="B21" s="17">
        <f>B19</f>
        <v>22.858333333333334</v>
      </c>
      <c r="C21" s="17">
        <f>C5*0.133</f>
        <v>15.931737500000001</v>
      </c>
      <c r="D21" s="18">
        <f>D5*0.2</f>
        <v>10.55</v>
      </c>
    </row>
    <row r="22" spans="1:4" ht="24.95">
      <c r="A22" s="16" t="s">
        <v>48</v>
      </c>
      <c r="B22" s="17">
        <f>B19</f>
        <v>22.858333333333334</v>
      </c>
      <c r="C22" s="17">
        <f>C5*0.133</f>
        <v>15.931737500000001</v>
      </c>
      <c r="D22" s="18">
        <f>D5*0.2</f>
        <v>10.55</v>
      </c>
    </row>
    <row r="23" spans="1:4" ht="24.95">
      <c r="A23" s="16" t="s">
        <v>51</v>
      </c>
      <c r="B23" s="17">
        <f>B19</f>
        <v>22.858333333333334</v>
      </c>
      <c r="C23" s="17">
        <f>C5*0.133</f>
        <v>15.931737500000001</v>
      </c>
      <c r="D23" s="18">
        <f>D5*0.2</f>
        <v>10.55</v>
      </c>
    </row>
    <row r="24" spans="1:4" ht="26.1" thickBot="1">
      <c r="A24" s="19" t="s">
        <v>54</v>
      </c>
      <c r="B24" s="20">
        <f>B19</f>
        <v>22.858333333333334</v>
      </c>
      <c r="C24" s="20">
        <f>0</f>
        <v>0</v>
      </c>
      <c r="D24" s="21">
        <f>D5*0.2</f>
        <v>10.55</v>
      </c>
    </row>
    <row r="25" spans="1:4" ht="24.95">
      <c r="A25" s="25"/>
      <c r="B25" s="25"/>
      <c r="C25" s="25"/>
      <c r="D25" s="25"/>
    </row>
    <row r="26" spans="1:4" ht="24.95">
      <c r="A26" s="25"/>
      <c r="B26" s="25"/>
      <c r="C26" s="25"/>
      <c r="D26" s="25"/>
    </row>
    <row r="27" spans="1:4" ht="24.95">
      <c r="A27" s="25"/>
      <c r="B27" s="25"/>
      <c r="C27" s="25"/>
      <c r="D27" s="25"/>
    </row>
    <row r="28" spans="1:4" ht="24.95">
      <c r="A28" s="25"/>
      <c r="B28" s="25"/>
      <c r="C28" s="25"/>
      <c r="D28" s="25"/>
    </row>
    <row r="29" spans="1:4" ht="17.100000000000001" thickBot="1"/>
    <row r="30" spans="1:4" ht="29.1" thickBot="1">
      <c r="A30" s="105" t="s">
        <v>55</v>
      </c>
      <c r="B30" s="106"/>
      <c r="C30" s="106"/>
      <c r="D30" s="107"/>
    </row>
    <row r="31" spans="1:4" s="28" customFormat="1" ht="26.1" thickBot="1">
      <c r="A31" s="22" t="s">
        <v>43</v>
      </c>
      <c r="B31" s="23" t="s">
        <v>26</v>
      </c>
      <c r="C31" s="23" t="s">
        <v>44</v>
      </c>
      <c r="D31" s="24" t="s">
        <v>41</v>
      </c>
    </row>
    <row r="32" spans="1:4" ht="24.95">
      <c r="A32" s="13" t="s">
        <v>56</v>
      </c>
      <c r="B32" s="14">
        <f>B5/4</f>
        <v>34.287500000000001</v>
      </c>
      <c r="C32" s="14">
        <f>C5/4</f>
        <v>29.946874999999999</v>
      </c>
      <c r="D32" s="15">
        <f>D5/4</f>
        <v>13.1875</v>
      </c>
    </row>
    <row r="33" spans="1:4" ht="24.95">
      <c r="A33" s="16" t="s">
        <v>57</v>
      </c>
      <c r="B33" s="17">
        <f>B32</f>
        <v>34.287500000000001</v>
      </c>
      <c r="C33" s="17">
        <f>C32</f>
        <v>29.946874999999999</v>
      </c>
      <c r="D33" s="18">
        <f>D32</f>
        <v>13.1875</v>
      </c>
    </row>
    <row r="34" spans="1:4" ht="24.95">
      <c r="A34" s="16" t="s">
        <v>47</v>
      </c>
      <c r="B34" s="17">
        <f t="shared" ref="B34:B35" si="1">B33</f>
        <v>34.287500000000001</v>
      </c>
      <c r="C34" s="17">
        <f>C32</f>
        <v>29.946874999999999</v>
      </c>
      <c r="D34" s="18">
        <f>D32</f>
        <v>13.1875</v>
      </c>
    </row>
    <row r="35" spans="1:4" ht="26.1" thickBot="1">
      <c r="A35" s="19" t="s">
        <v>48</v>
      </c>
      <c r="B35" s="20">
        <f t="shared" si="1"/>
        <v>34.287500000000001</v>
      </c>
      <c r="C35" s="20">
        <f>C32</f>
        <v>29.946874999999999</v>
      </c>
      <c r="D35" s="21">
        <f>D32</f>
        <v>13.1875</v>
      </c>
    </row>
    <row r="36" spans="1:4" s="28" customFormat="1" ht="26.1" thickBot="1">
      <c r="A36" s="22" t="s">
        <v>49</v>
      </c>
      <c r="B36" s="23" t="s">
        <v>26</v>
      </c>
      <c r="C36" s="23" t="s">
        <v>44</v>
      </c>
      <c r="D36" s="24" t="s">
        <v>41</v>
      </c>
    </row>
    <row r="37" spans="1:4" ht="24.95">
      <c r="A37" s="13" t="s">
        <v>58</v>
      </c>
      <c r="B37" s="14">
        <f>B5/5</f>
        <v>27.43</v>
      </c>
      <c r="C37" s="14">
        <f>C5/5</f>
        <v>23.9575</v>
      </c>
      <c r="D37" s="15">
        <f>D5/5</f>
        <v>10.55</v>
      </c>
    </row>
    <row r="38" spans="1:4" ht="24.95">
      <c r="A38" s="16" t="s">
        <v>57</v>
      </c>
      <c r="B38" s="17">
        <f>B37</f>
        <v>27.43</v>
      </c>
      <c r="C38" s="17">
        <f>C37</f>
        <v>23.9575</v>
      </c>
      <c r="D38" s="18">
        <f>D37</f>
        <v>10.55</v>
      </c>
    </row>
    <row r="39" spans="1:4" ht="24.95">
      <c r="A39" s="16" t="s">
        <v>47</v>
      </c>
      <c r="B39" s="17">
        <f>B37</f>
        <v>27.43</v>
      </c>
      <c r="C39" s="17">
        <f>C37</f>
        <v>23.9575</v>
      </c>
      <c r="D39" s="18">
        <f>D37</f>
        <v>10.55</v>
      </c>
    </row>
    <row r="40" spans="1:4" ht="24.95">
      <c r="A40" s="16" t="s">
        <v>48</v>
      </c>
      <c r="B40" s="17">
        <f>B37</f>
        <v>27.43</v>
      </c>
      <c r="C40" s="17">
        <f>C37</f>
        <v>23.9575</v>
      </c>
      <c r="D40" s="18">
        <f>D37</f>
        <v>10.55</v>
      </c>
    </row>
    <row r="41" spans="1:4" ht="26.1" thickBot="1">
      <c r="A41" s="19" t="s">
        <v>51</v>
      </c>
      <c r="B41" s="20">
        <f>B37</f>
        <v>27.43</v>
      </c>
      <c r="C41" s="20">
        <f>C37</f>
        <v>23.9575</v>
      </c>
      <c r="D41" s="21">
        <f>D37</f>
        <v>10.55</v>
      </c>
    </row>
    <row r="42" spans="1:4" s="28" customFormat="1" ht="26.1" thickBot="1">
      <c r="A42" s="22" t="s">
        <v>52</v>
      </c>
      <c r="B42" s="23" t="s">
        <v>26</v>
      </c>
      <c r="C42" s="23" t="s">
        <v>44</v>
      </c>
      <c r="D42" s="24" t="s">
        <v>41</v>
      </c>
    </row>
    <row r="43" spans="1:4" ht="24.95">
      <c r="A43" s="13" t="s">
        <v>56</v>
      </c>
      <c r="B43" s="14">
        <f>B5/6</f>
        <v>22.858333333333334</v>
      </c>
      <c r="C43" s="14">
        <f>C5/5</f>
        <v>23.9575</v>
      </c>
      <c r="D43" s="15">
        <f>D5/6</f>
        <v>8.7916666666666661</v>
      </c>
    </row>
    <row r="44" spans="1:4" ht="24.95">
      <c r="A44" s="16" t="s">
        <v>57</v>
      </c>
      <c r="B44" s="17">
        <f>B43</f>
        <v>22.858333333333334</v>
      </c>
      <c r="C44" s="17">
        <f>C43</f>
        <v>23.9575</v>
      </c>
      <c r="D44" s="18">
        <f>D43</f>
        <v>8.7916666666666661</v>
      </c>
    </row>
    <row r="45" spans="1:4" ht="24.95">
      <c r="A45" s="16" t="s">
        <v>53</v>
      </c>
      <c r="B45" s="17">
        <f>B43</f>
        <v>22.858333333333334</v>
      </c>
      <c r="C45" s="17">
        <f>C43</f>
        <v>23.9575</v>
      </c>
      <c r="D45" s="18">
        <f>D43</f>
        <v>8.7916666666666661</v>
      </c>
    </row>
    <row r="46" spans="1:4" ht="24.95">
      <c r="A46" s="16" t="s">
        <v>48</v>
      </c>
      <c r="B46" s="17">
        <f>B43</f>
        <v>22.858333333333334</v>
      </c>
      <c r="C46" s="17">
        <f>C43</f>
        <v>23.9575</v>
      </c>
      <c r="D46" s="18">
        <f>D43</f>
        <v>8.7916666666666661</v>
      </c>
    </row>
    <row r="47" spans="1:4" ht="24.95">
      <c r="A47" s="16" t="s">
        <v>51</v>
      </c>
      <c r="B47" s="17">
        <f>B43</f>
        <v>22.858333333333334</v>
      </c>
      <c r="C47" s="17">
        <f>C43</f>
        <v>23.9575</v>
      </c>
      <c r="D47" s="18">
        <f>D43</f>
        <v>8.7916666666666661</v>
      </c>
    </row>
    <row r="48" spans="1:4" ht="26.1" thickBot="1">
      <c r="A48" s="19" t="s">
        <v>54</v>
      </c>
      <c r="B48" s="20">
        <f>B43</f>
        <v>22.858333333333334</v>
      </c>
      <c r="C48" s="20">
        <f>0</f>
        <v>0</v>
      </c>
      <c r="D48" s="21">
        <f>D43</f>
        <v>8.7916666666666661</v>
      </c>
    </row>
    <row r="50" spans="1:4">
      <c r="A50" s="104" t="s">
        <v>62</v>
      </c>
      <c r="B50" s="104"/>
      <c r="C50" s="104"/>
      <c r="D50" s="104"/>
    </row>
    <row r="51" spans="1:4">
      <c r="A51" s="104"/>
      <c r="B51" s="104"/>
      <c r="C51" s="104"/>
      <c r="D51" s="104"/>
    </row>
    <row r="52" spans="1:4">
      <c r="A52" s="104"/>
      <c r="B52" s="104"/>
      <c r="C52" s="104"/>
      <c r="D52" s="104"/>
    </row>
    <row r="53" spans="1:4">
      <c r="A53" s="104"/>
      <c r="B53" s="104"/>
      <c r="C53" s="104"/>
      <c r="D53" s="104"/>
    </row>
  </sheetData>
  <sheetProtection algorithmName="SHA-512" hashValue="4Bt4YI1Mm4BdWTc659IT0ldylWv/haXjiF3AEln4A8BfuJoPauOqJQjTHB/28lh5TvFf1KzafVreSuf274CMmA==" saltValue="FNEGRnpCbaBf+Imq6UKL3Q==" spinCount="100000" sheet="1" objects="1" scenarios="1" selectLockedCells="1"/>
  <mergeCells count="7">
    <mergeCell ref="A50:D53"/>
    <mergeCell ref="A30:D30"/>
    <mergeCell ref="A1:D1"/>
    <mergeCell ref="B2:D2"/>
    <mergeCell ref="A3:D3"/>
    <mergeCell ref="A6:D6"/>
    <mergeCell ref="A4:A5"/>
  </mergeCells>
  <phoneticPr fontId="4" type="noConversion"/>
  <pageMargins left="0.75" right="0.75" top="0.47222222222222221" bottom="0.41666666666666669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D53"/>
  <sheetViews>
    <sheetView view="pageLayout" workbookViewId="0" xr3:uid="{51F8DEE0-4D01-5F28-A812-FC0BD7CAC4A5}">
      <selection activeCell="B2" sqref="B2:D2"/>
    </sheetView>
  </sheetViews>
  <sheetFormatPr defaultColWidth="10.875" defaultRowHeight="15.95"/>
  <cols>
    <col min="1" max="1" width="24" style="9" customWidth="1"/>
    <col min="2" max="4" width="18" style="9" customWidth="1"/>
    <col min="5" max="16384" width="10.875" style="9"/>
  </cols>
  <sheetData>
    <row r="1" spans="1:4" ht="113.1" customHeight="1" thickBot="1">
      <c r="A1" s="119"/>
      <c r="B1" s="119"/>
      <c r="C1" s="119"/>
      <c r="D1" s="119"/>
    </row>
    <row r="2" spans="1:4" ht="23.1" customHeight="1" thickBot="1">
      <c r="A2" s="10" t="s">
        <v>38</v>
      </c>
      <c r="B2" s="120" t="str">
        <f>Calculations!B9</f>
        <v>Lynn</v>
      </c>
      <c r="C2" s="121"/>
      <c r="D2" s="122"/>
    </row>
    <row r="3" spans="1:4" s="29" customFormat="1" ht="29.1" thickBot="1">
      <c r="A3" s="116" t="s">
        <v>63</v>
      </c>
      <c r="B3" s="117"/>
      <c r="C3" s="117"/>
      <c r="D3" s="118"/>
    </row>
    <row r="4" spans="1:4" ht="23.1">
      <c r="A4" s="102" t="s">
        <v>64</v>
      </c>
      <c r="B4" s="5" t="s">
        <v>26</v>
      </c>
      <c r="C4" s="5" t="s">
        <v>27</v>
      </c>
      <c r="D4" s="6" t="s">
        <v>41</v>
      </c>
    </row>
    <row r="5" spans="1:4" ht="24" thickBot="1">
      <c r="A5" s="103"/>
      <c r="B5" s="7">
        <f>Calculations!H12</f>
        <v>137.15</v>
      </c>
      <c r="C5" s="7">
        <f>Calculations!B16</f>
        <v>127.69999999999999</v>
      </c>
      <c r="D5" s="8">
        <f>Calculations!B17</f>
        <v>49.233333333333334</v>
      </c>
    </row>
    <row r="6" spans="1:4" ht="29.1" thickBot="1">
      <c r="A6" s="105" t="s">
        <v>42</v>
      </c>
      <c r="B6" s="106"/>
      <c r="C6" s="106"/>
      <c r="D6" s="107"/>
    </row>
    <row r="7" spans="1:4" ht="26.1" thickBot="1">
      <c r="A7" s="22" t="s">
        <v>43</v>
      </c>
      <c r="B7" s="23" t="s">
        <v>26</v>
      </c>
      <c r="C7" s="23" t="s">
        <v>44</v>
      </c>
      <c r="D7" s="24" t="s">
        <v>41</v>
      </c>
    </row>
    <row r="8" spans="1:4" ht="24.95">
      <c r="A8" s="13" t="s">
        <v>45</v>
      </c>
      <c r="B8" s="14">
        <f>B5/4</f>
        <v>34.287500000000001</v>
      </c>
      <c r="C8" s="14">
        <f>C5*0.3</f>
        <v>38.309999999999995</v>
      </c>
      <c r="D8" s="15">
        <f>D5*0.2</f>
        <v>9.8466666666666676</v>
      </c>
    </row>
    <row r="9" spans="1:4" ht="24.95">
      <c r="A9" s="16" t="s">
        <v>46</v>
      </c>
      <c r="B9" s="17">
        <f>B8</f>
        <v>34.287500000000001</v>
      </c>
      <c r="C9" s="17">
        <f>C5*0.3</f>
        <v>38.309999999999995</v>
      </c>
      <c r="D9" s="18">
        <f>D5*0.2</f>
        <v>9.8466666666666676</v>
      </c>
    </row>
    <row r="10" spans="1:4" ht="24.95">
      <c r="A10" s="16" t="s">
        <v>47</v>
      </c>
      <c r="B10" s="17">
        <f t="shared" ref="B10:B11" si="0">B9</f>
        <v>34.287500000000001</v>
      </c>
      <c r="C10" s="17">
        <f>C5*0.2</f>
        <v>25.54</v>
      </c>
      <c r="D10" s="18">
        <f>D5*0.3</f>
        <v>14.77</v>
      </c>
    </row>
    <row r="11" spans="1:4" ht="26.1" thickBot="1">
      <c r="A11" s="19" t="s">
        <v>48</v>
      </c>
      <c r="B11" s="20">
        <f t="shared" si="0"/>
        <v>34.287500000000001</v>
      </c>
      <c r="C11" s="20">
        <f>C5*0.2</f>
        <v>25.54</v>
      </c>
      <c r="D11" s="21">
        <f>D5*0.3</f>
        <v>14.77</v>
      </c>
    </row>
    <row r="12" spans="1:4" ht="26.1" thickBot="1">
      <c r="A12" s="22" t="s">
        <v>49</v>
      </c>
      <c r="B12" s="23" t="s">
        <v>26</v>
      </c>
      <c r="C12" s="23" t="s">
        <v>44</v>
      </c>
      <c r="D12" s="24" t="s">
        <v>41</v>
      </c>
    </row>
    <row r="13" spans="1:4" ht="24.95">
      <c r="A13" s="13" t="s">
        <v>50</v>
      </c>
      <c r="B13" s="14">
        <f>B5/5</f>
        <v>27.43</v>
      </c>
      <c r="C13" s="14">
        <f>C5*0.3</f>
        <v>38.309999999999995</v>
      </c>
      <c r="D13" s="15">
        <f>D5*0.125</f>
        <v>6.1541666666666668</v>
      </c>
    </row>
    <row r="14" spans="1:4" ht="24.95">
      <c r="A14" s="16" t="s">
        <v>46</v>
      </c>
      <c r="B14" s="17">
        <f>B13</f>
        <v>27.43</v>
      </c>
      <c r="C14" s="17">
        <f>C5*0.3</f>
        <v>38.309999999999995</v>
      </c>
      <c r="D14" s="18">
        <f>D5*0.125</f>
        <v>6.1541666666666668</v>
      </c>
    </row>
    <row r="15" spans="1:4" ht="24.95">
      <c r="A15" s="16" t="s">
        <v>47</v>
      </c>
      <c r="B15" s="17">
        <f>B13</f>
        <v>27.43</v>
      </c>
      <c r="C15" s="17">
        <f>C5*0.133</f>
        <v>16.984099999999998</v>
      </c>
      <c r="D15" s="18">
        <f>D5*0.25</f>
        <v>12.308333333333334</v>
      </c>
    </row>
    <row r="16" spans="1:4" ht="24.95">
      <c r="A16" s="16" t="s">
        <v>48</v>
      </c>
      <c r="B16" s="17">
        <f>B13</f>
        <v>27.43</v>
      </c>
      <c r="C16" s="17">
        <f>C5*0.133</f>
        <v>16.984099999999998</v>
      </c>
      <c r="D16" s="18">
        <f>D5*0.25</f>
        <v>12.308333333333334</v>
      </c>
    </row>
    <row r="17" spans="1:4" ht="26.1" thickBot="1">
      <c r="A17" s="19" t="s">
        <v>51</v>
      </c>
      <c r="B17" s="20">
        <f>B13</f>
        <v>27.43</v>
      </c>
      <c r="C17" s="20">
        <f>C5*0.133</f>
        <v>16.984099999999998</v>
      </c>
      <c r="D17" s="21">
        <f>D5*0.25</f>
        <v>12.308333333333334</v>
      </c>
    </row>
    <row r="18" spans="1:4" ht="26.1" thickBot="1">
      <c r="A18" s="22" t="s">
        <v>52</v>
      </c>
      <c r="B18" s="23" t="s">
        <v>26</v>
      </c>
      <c r="C18" s="23" t="s">
        <v>44</v>
      </c>
      <c r="D18" s="24" t="s">
        <v>41</v>
      </c>
    </row>
    <row r="19" spans="1:4" ht="24.95">
      <c r="A19" s="13" t="s">
        <v>50</v>
      </c>
      <c r="B19" s="14">
        <f>B5/6</f>
        <v>22.858333333333334</v>
      </c>
      <c r="C19" s="14">
        <f>C5*0.3</f>
        <v>38.309999999999995</v>
      </c>
      <c r="D19" s="15">
        <f>D5*0.1</f>
        <v>4.9233333333333338</v>
      </c>
    </row>
    <row r="20" spans="1:4" ht="24.95">
      <c r="A20" s="16" t="s">
        <v>46</v>
      </c>
      <c r="B20" s="17">
        <f>B19</f>
        <v>22.858333333333334</v>
      </c>
      <c r="C20" s="17">
        <f>C5*0.3</f>
        <v>38.309999999999995</v>
      </c>
      <c r="D20" s="18">
        <f>D19</f>
        <v>4.9233333333333338</v>
      </c>
    </row>
    <row r="21" spans="1:4" ht="24.95">
      <c r="A21" s="16" t="s">
        <v>53</v>
      </c>
      <c r="B21" s="17">
        <f>B19</f>
        <v>22.858333333333334</v>
      </c>
      <c r="C21" s="17">
        <f>C5*0.133</f>
        <v>16.984099999999998</v>
      </c>
      <c r="D21" s="18">
        <f>D5*0.2</f>
        <v>9.8466666666666676</v>
      </c>
    </row>
    <row r="22" spans="1:4" ht="24.95">
      <c r="A22" s="16" t="s">
        <v>48</v>
      </c>
      <c r="B22" s="17">
        <f>B19</f>
        <v>22.858333333333334</v>
      </c>
      <c r="C22" s="17">
        <f>C5*0.133</f>
        <v>16.984099999999998</v>
      </c>
      <c r="D22" s="18">
        <f>D5*0.2</f>
        <v>9.8466666666666676</v>
      </c>
    </row>
    <row r="23" spans="1:4" ht="24.95">
      <c r="A23" s="16" t="s">
        <v>51</v>
      </c>
      <c r="B23" s="17">
        <f>B19</f>
        <v>22.858333333333334</v>
      </c>
      <c r="C23" s="17">
        <f>C5*0.133</f>
        <v>16.984099999999998</v>
      </c>
      <c r="D23" s="18">
        <f>D5*0.2</f>
        <v>9.8466666666666676</v>
      </c>
    </row>
    <row r="24" spans="1:4" ht="26.1" thickBot="1">
      <c r="A24" s="19" t="s">
        <v>54</v>
      </c>
      <c r="B24" s="20">
        <f>B19</f>
        <v>22.858333333333334</v>
      </c>
      <c r="C24" s="20">
        <f>0</f>
        <v>0</v>
      </c>
      <c r="D24" s="21">
        <f>D5*0.2</f>
        <v>9.8466666666666676</v>
      </c>
    </row>
    <row r="25" spans="1:4" ht="24.95">
      <c r="A25" s="25"/>
      <c r="B25" s="25"/>
      <c r="C25" s="25"/>
      <c r="D25" s="25"/>
    </row>
    <row r="26" spans="1:4" ht="24.95">
      <c r="A26" s="25"/>
      <c r="B26" s="25"/>
      <c r="C26" s="25"/>
      <c r="D26" s="25"/>
    </row>
    <row r="27" spans="1:4" ht="24.95">
      <c r="A27" s="25"/>
      <c r="B27" s="25"/>
      <c r="C27" s="25"/>
      <c r="D27" s="25"/>
    </row>
    <row r="28" spans="1:4" ht="24.95">
      <c r="A28" s="25"/>
      <c r="B28" s="25"/>
      <c r="C28" s="25"/>
      <c r="D28" s="25"/>
    </row>
    <row r="29" spans="1:4" ht="17.100000000000001" thickBot="1"/>
    <row r="30" spans="1:4" ht="29.1" thickBot="1">
      <c r="A30" s="105" t="s">
        <v>55</v>
      </c>
      <c r="B30" s="106"/>
      <c r="C30" s="106"/>
      <c r="D30" s="107"/>
    </row>
    <row r="31" spans="1:4" ht="26.1" thickBot="1">
      <c r="A31" s="22" t="s">
        <v>43</v>
      </c>
      <c r="B31" s="23" t="s">
        <v>26</v>
      </c>
      <c r="C31" s="23" t="s">
        <v>44</v>
      </c>
      <c r="D31" s="24" t="s">
        <v>41</v>
      </c>
    </row>
    <row r="32" spans="1:4" ht="24.95">
      <c r="A32" s="13" t="s">
        <v>56</v>
      </c>
      <c r="B32" s="14">
        <f>B5/4</f>
        <v>34.287500000000001</v>
      </c>
      <c r="C32" s="14">
        <f>C5/4</f>
        <v>31.924999999999997</v>
      </c>
      <c r="D32" s="15">
        <f>D5/4</f>
        <v>12.308333333333334</v>
      </c>
    </row>
    <row r="33" spans="1:4" ht="24.95">
      <c r="A33" s="16" t="s">
        <v>57</v>
      </c>
      <c r="B33" s="17">
        <f>B32</f>
        <v>34.287500000000001</v>
      </c>
      <c r="C33" s="17">
        <f>C32</f>
        <v>31.924999999999997</v>
      </c>
      <c r="D33" s="18">
        <f>D32</f>
        <v>12.308333333333334</v>
      </c>
    </row>
    <row r="34" spans="1:4" ht="24.95">
      <c r="A34" s="16" t="s">
        <v>47</v>
      </c>
      <c r="B34" s="17">
        <f t="shared" ref="B34:B35" si="1">B33</f>
        <v>34.287500000000001</v>
      </c>
      <c r="C34" s="17">
        <f>C32</f>
        <v>31.924999999999997</v>
      </c>
      <c r="D34" s="18">
        <f>D32</f>
        <v>12.308333333333334</v>
      </c>
    </row>
    <row r="35" spans="1:4" ht="26.1" thickBot="1">
      <c r="A35" s="19" t="s">
        <v>48</v>
      </c>
      <c r="B35" s="20">
        <f t="shared" si="1"/>
        <v>34.287500000000001</v>
      </c>
      <c r="C35" s="20">
        <f>C32</f>
        <v>31.924999999999997</v>
      </c>
      <c r="D35" s="21">
        <f>D32</f>
        <v>12.308333333333334</v>
      </c>
    </row>
    <row r="36" spans="1:4" ht="26.1" thickBot="1">
      <c r="A36" s="22" t="s">
        <v>49</v>
      </c>
      <c r="B36" s="23" t="s">
        <v>26</v>
      </c>
      <c r="C36" s="23" t="s">
        <v>44</v>
      </c>
      <c r="D36" s="24" t="s">
        <v>41</v>
      </c>
    </row>
    <row r="37" spans="1:4" ht="24.95">
      <c r="A37" s="13" t="s">
        <v>58</v>
      </c>
      <c r="B37" s="14">
        <f>B5/5</f>
        <v>27.43</v>
      </c>
      <c r="C37" s="14">
        <f>C5/5</f>
        <v>25.54</v>
      </c>
      <c r="D37" s="15">
        <f>D5/5</f>
        <v>9.8466666666666676</v>
      </c>
    </row>
    <row r="38" spans="1:4" ht="24.95">
      <c r="A38" s="16" t="s">
        <v>57</v>
      </c>
      <c r="B38" s="17">
        <f>B37</f>
        <v>27.43</v>
      </c>
      <c r="C38" s="17">
        <f>C37</f>
        <v>25.54</v>
      </c>
      <c r="D38" s="18">
        <f>D37</f>
        <v>9.8466666666666676</v>
      </c>
    </row>
    <row r="39" spans="1:4" ht="24.95">
      <c r="A39" s="16" t="s">
        <v>47</v>
      </c>
      <c r="B39" s="17">
        <f>B37</f>
        <v>27.43</v>
      </c>
      <c r="C39" s="17">
        <f>C37</f>
        <v>25.54</v>
      </c>
      <c r="D39" s="18">
        <f>D37</f>
        <v>9.8466666666666676</v>
      </c>
    </row>
    <row r="40" spans="1:4" ht="24.95">
      <c r="A40" s="16" t="s">
        <v>48</v>
      </c>
      <c r="B40" s="17">
        <f>B37</f>
        <v>27.43</v>
      </c>
      <c r="C40" s="17">
        <f>C37</f>
        <v>25.54</v>
      </c>
      <c r="D40" s="18">
        <f>D37</f>
        <v>9.8466666666666676</v>
      </c>
    </row>
    <row r="41" spans="1:4" ht="26.1" thickBot="1">
      <c r="A41" s="19" t="s">
        <v>51</v>
      </c>
      <c r="B41" s="20">
        <f>B37</f>
        <v>27.43</v>
      </c>
      <c r="C41" s="20">
        <f>C37</f>
        <v>25.54</v>
      </c>
      <c r="D41" s="21">
        <f>D37</f>
        <v>9.8466666666666676</v>
      </c>
    </row>
    <row r="42" spans="1:4" ht="26.1" thickBot="1">
      <c r="A42" s="22" t="s">
        <v>52</v>
      </c>
      <c r="B42" s="23" t="s">
        <v>26</v>
      </c>
      <c r="C42" s="23" t="s">
        <v>44</v>
      </c>
      <c r="D42" s="24" t="s">
        <v>41</v>
      </c>
    </row>
    <row r="43" spans="1:4" ht="24.95">
      <c r="A43" s="13" t="s">
        <v>56</v>
      </c>
      <c r="B43" s="14">
        <f>B5/6</f>
        <v>22.858333333333334</v>
      </c>
      <c r="C43" s="14">
        <f>C5/5</f>
        <v>25.54</v>
      </c>
      <c r="D43" s="15">
        <f>D5/6</f>
        <v>8.2055555555555557</v>
      </c>
    </row>
    <row r="44" spans="1:4" ht="24.95">
      <c r="A44" s="16" t="s">
        <v>57</v>
      </c>
      <c r="B44" s="17">
        <f>B43</f>
        <v>22.858333333333334</v>
      </c>
      <c r="C44" s="17">
        <f>C43</f>
        <v>25.54</v>
      </c>
      <c r="D44" s="18">
        <f>D43</f>
        <v>8.2055555555555557</v>
      </c>
    </row>
    <row r="45" spans="1:4" ht="24.95">
      <c r="A45" s="16" t="s">
        <v>53</v>
      </c>
      <c r="B45" s="17">
        <f>B43</f>
        <v>22.858333333333334</v>
      </c>
      <c r="C45" s="17">
        <f>C43</f>
        <v>25.54</v>
      </c>
      <c r="D45" s="18">
        <f>D43</f>
        <v>8.2055555555555557</v>
      </c>
    </row>
    <row r="46" spans="1:4" ht="24.95">
      <c r="A46" s="16" t="s">
        <v>48</v>
      </c>
      <c r="B46" s="17">
        <f>B43</f>
        <v>22.858333333333334</v>
      </c>
      <c r="C46" s="17">
        <f>C43</f>
        <v>25.54</v>
      </c>
      <c r="D46" s="18">
        <f>D43</f>
        <v>8.2055555555555557</v>
      </c>
    </row>
    <row r="47" spans="1:4" ht="24.95">
      <c r="A47" s="16" t="s">
        <v>51</v>
      </c>
      <c r="B47" s="17">
        <f>B43</f>
        <v>22.858333333333334</v>
      </c>
      <c r="C47" s="17">
        <f>C43</f>
        <v>25.54</v>
      </c>
      <c r="D47" s="18">
        <f>D43</f>
        <v>8.2055555555555557</v>
      </c>
    </row>
    <row r="48" spans="1:4" ht="26.1" thickBot="1">
      <c r="A48" s="19" t="s">
        <v>54</v>
      </c>
      <c r="B48" s="20">
        <f>B43</f>
        <v>22.858333333333334</v>
      </c>
      <c r="C48" s="20">
        <f>0</f>
        <v>0</v>
      </c>
      <c r="D48" s="21">
        <f>D43</f>
        <v>8.2055555555555557</v>
      </c>
    </row>
    <row r="50" spans="1:4">
      <c r="A50" s="115" t="s">
        <v>65</v>
      </c>
      <c r="B50" s="115"/>
      <c r="C50" s="115"/>
      <c r="D50" s="115"/>
    </row>
    <row r="51" spans="1:4">
      <c r="A51" s="115"/>
      <c r="B51" s="115"/>
      <c r="C51" s="115"/>
      <c r="D51" s="115"/>
    </row>
    <row r="52" spans="1:4">
      <c r="A52" s="115"/>
      <c r="B52" s="115"/>
      <c r="C52" s="115"/>
      <c r="D52" s="115"/>
    </row>
    <row r="53" spans="1:4">
      <c r="A53" s="115"/>
      <c r="B53" s="115"/>
      <c r="C53" s="115"/>
      <c r="D53" s="115"/>
    </row>
  </sheetData>
  <sheetProtection algorithmName="SHA-512" hashValue="fv8iAMtbuFPJtqys3dnTGMpkbCpmzeqqkC7Qv+/19BbKFogoiixVUdGQtoJSSXOzLQ/+L/oi46zU+8ANyV7+AA==" saltValue="5c4O1A50XyXTwbm5xclw2Q==" spinCount="100000" sheet="1" objects="1" scenarios="1" selectLockedCells="1"/>
  <mergeCells count="7">
    <mergeCell ref="A50:D53"/>
    <mergeCell ref="A6:D6"/>
    <mergeCell ref="A30:D30"/>
    <mergeCell ref="A3:D3"/>
    <mergeCell ref="A1:D1"/>
    <mergeCell ref="B2:D2"/>
    <mergeCell ref="A4:A5"/>
  </mergeCells>
  <phoneticPr fontId="4" type="noConversion"/>
  <pageMargins left="0.75" right="0.75" top="0.5" bottom="0.3888888888888889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"/>
  <sheetViews>
    <sheetView topLeftCell="A2" workbookViewId="0" xr3:uid="{F9CF3CF3-643B-5BE6-8B46-32C596A47465}">
      <selection activeCell="J26" sqref="J26"/>
    </sheetView>
  </sheetViews>
  <sheetFormatPr defaultColWidth="11" defaultRowHeight="15.95"/>
  <sheetData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D53"/>
  <sheetViews>
    <sheetView view="pageLayout" workbookViewId="0" xr3:uid="{78B4E459-6924-5F8B-B7BA-2DD04133E49E}">
      <selection activeCell="B2" sqref="B2:D2"/>
    </sheetView>
  </sheetViews>
  <sheetFormatPr defaultColWidth="10.875" defaultRowHeight="15.95"/>
  <cols>
    <col min="1" max="1" width="24" style="9" customWidth="1"/>
    <col min="2" max="4" width="18" style="9" customWidth="1"/>
    <col min="5" max="16384" width="10.875" style="9"/>
  </cols>
  <sheetData>
    <row r="1" spans="1:4" ht="113.1" customHeight="1" thickBot="1">
      <c r="A1" s="119"/>
      <c r="B1" s="119"/>
      <c r="C1" s="119"/>
      <c r="D1" s="119"/>
    </row>
    <row r="2" spans="1:4" ht="23.1" customHeight="1" thickBot="1">
      <c r="A2" s="30" t="s">
        <v>38</v>
      </c>
      <c r="B2" s="127" t="str">
        <f>Calculations!B27</f>
        <v>Aaron Tinholt</v>
      </c>
      <c r="C2" s="128"/>
      <c r="D2" s="129"/>
    </row>
    <row r="3" spans="1:4" s="31" customFormat="1" ht="29.1" thickBot="1">
      <c r="A3" s="116" t="s">
        <v>39</v>
      </c>
      <c r="B3" s="117"/>
      <c r="C3" s="117"/>
      <c r="D3" s="118"/>
    </row>
    <row r="4" spans="1:4" ht="23.1">
      <c r="A4" s="102" t="s">
        <v>66</v>
      </c>
      <c r="B4" s="11" t="s">
        <v>26</v>
      </c>
      <c r="C4" s="11" t="s">
        <v>27</v>
      </c>
      <c r="D4" s="12" t="s">
        <v>41</v>
      </c>
    </row>
    <row r="5" spans="1:4" ht="24" thickBot="1">
      <c r="A5" s="103"/>
      <c r="B5" s="7">
        <f>Calculations!H30</f>
        <v>175</v>
      </c>
      <c r="C5" s="7">
        <f>Calculations!D34</f>
        <v>146.25</v>
      </c>
      <c r="D5" s="8">
        <f>Calculations!D35</f>
        <v>81.666666666666671</v>
      </c>
    </row>
    <row r="6" spans="1:4" ht="26.1" thickBot="1">
      <c r="A6" s="130" t="s">
        <v>42</v>
      </c>
      <c r="B6" s="131"/>
      <c r="C6" s="131"/>
      <c r="D6" s="132"/>
    </row>
    <row r="7" spans="1:4" ht="26.1" thickBot="1">
      <c r="A7" s="22" t="s">
        <v>43</v>
      </c>
      <c r="B7" s="23" t="s">
        <v>26</v>
      </c>
      <c r="C7" s="23" t="s">
        <v>44</v>
      </c>
      <c r="D7" s="24" t="s">
        <v>41</v>
      </c>
    </row>
    <row r="8" spans="1:4" ht="24.95">
      <c r="A8" s="13" t="s">
        <v>45</v>
      </c>
      <c r="B8" s="14">
        <f>B5/4</f>
        <v>43.75</v>
      </c>
      <c r="C8" s="14">
        <f>C5*0.3</f>
        <v>43.875</v>
      </c>
      <c r="D8" s="15">
        <f>D5*0.2</f>
        <v>16.333333333333336</v>
      </c>
    </row>
    <row r="9" spans="1:4" ht="24.95">
      <c r="A9" s="16" t="s">
        <v>46</v>
      </c>
      <c r="B9" s="17">
        <f>B8</f>
        <v>43.75</v>
      </c>
      <c r="C9" s="17">
        <f>C5*0.3</f>
        <v>43.875</v>
      </c>
      <c r="D9" s="18">
        <f>D5*0.2</f>
        <v>16.333333333333336</v>
      </c>
    </row>
    <row r="10" spans="1:4" ht="24.95">
      <c r="A10" s="16" t="s">
        <v>47</v>
      </c>
      <c r="B10" s="17">
        <f t="shared" ref="B10:B11" si="0">B9</f>
        <v>43.75</v>
      </c>
      <c r="C10" s="17">
        <f>C5*0.2</f>
        <v>29.25</v>
      </c>
      <c r="D10" s="18">
        <f>D5*0.3</f>
        <v>24.5</v>
      </c>
    </row>
    <row r="11" spans="1:4" ht="26.1" thickBot="1">
      <c r="A11" s="19" t="s">
        <v>48</v>
      </c>
      <c r="B11" s="20">
        <f t="shared" si="0"/>
        <v>43.75</v>
      </c>
      <c r="C11" s="20">
        <f>C5*0.2</f>
        <v>29.25</v>
      </c>
      <c r="D11" s="21">
        <f>D5*0.3</f>
        <v>24.5</v>
      </c>
    </row>
    <row r="12" spans="1:4" ht="26.1" thickBot="1">
      <c r="A12" s="22" t="s">
        <v>49</v>
      </c>
      <c r="B12" s="23" t="s">
        <v>26</v>
      </c>
      <c r="C12" s="23" t="s">
        <v>44</v>
      </c>
      <c r="D12" s="24" t="s">
        <v>41</v>
      </c>
    </row>
    <row r="13" spans="1:4" ht="24.95">
      <c r="A13" s="13" t="s">
        <v>50</v>
      </c>
      <c r="B13" s="14">
        <f>B5/5</f>
        <v>35</v>
      </c>
      <c r="C13" s="14">
        <f>C5*0.3</f>
        <v>43.875</v>
      </c>
      <c r="D13" s="15">
        <f>D5*0.125</f>
        <v>10.208333333333334</v>
      </c>
    </row>
    <row r="14" spans="1:4" ht="24.95">
      <c r="A14" s="16" t="s">
        <v>46</v>
      </c>
      <c r="B14" s="17">
        <f>B13</f>
        <v>35</v>
      </c>
      <c r="C14" s="17">
        <f>C5*0.3</f>
        <v>43.875</v>
      </c>
      <c r="D14" s="18">
        <f>D5*0.125</f>
        <v>10.208333333333334</v>
      </c>
    </row>
    <row r="15" spans="1:4" ht="24.95">
      <c r="A15" s="16" t="s">
        <v>47</v>
      </c>
      <c r="B15" s="17">
        <f>B13</f>
        <v>35</v>
      </c>
      <c r="C15" s="17">
        <f>C5*0.133</f>
        <v>19.451250000000002</v>
      </c>
      <c r="D15" s="18">
        <f>D5*0.25</f>
        <v>20.416666666666668</v>
      </c>
    </row>
    <row r="16" spans="1:4" ht="24.95">
      <c r="A16" s="16" t="s">
        <v>48</v>
      </c>
      <c r="B16" s="17">
        <f>B13</f>
        <v>35</v>
      </c>
      <c r="C16" s="17">
        <f>C5*0.133</f>
        <v>19.451250000000002</v>
      </c>
      <c r="D16" s="18">
        <f>D5*0.25</f>
        <v>20.416666666666668</v>
      </c>
    </row>
    <row r="17" spans="1:4" ht="26.1" thickBot="1">
      <c r="A17" s="19" t="s">
        <v>51</v>
      </c>
      <c r="B17" s="20">
        <f>B13</f>
        <v>35</v>
      </c>
      <c r="C17" s="20">
        <f>C5*0.133</f>
        <v>19.451250000000002</v>
      </c>
      <c r="D17" s="21">
        <f>D5*0.25</f>
        <v>20.416666666666668</v>
      </c>
    </row>
    <row r="18" spans="1:4" ht="26.1" thickBot="1">
      <c r="A18" s="22" t="s">
        <v>52</v>
      </c>
      <c r="B18" s="23" t="s">
        <v>26</v>
      </c>
      <c r="C18" s="23" t="s">
        <v>44</v>
      </c>
      <c r="D18" s="24" t="s">
        <v>41</v>
      </c>
    </row>
    <row r="19" spans="1:4" ht="24.95">
      <c r="A19" s="13" t="s">
        <v>50</v>
      </c>
      <c r="B19" s="14">
        <f>B5/6</f>
        <v>29.166666666666668</v>
      </c>
      <c r="C19" s="14">
        <f>C5*0.3</f>
        <v>43.875</v>
      </c>
      <c r="D19" s="15">
        <f>D5*0.1</f>
        <v>8.1666666666666679</v>
      </c>
    </row>
    <row r="20" spans="1:4" ht="24.95">
      <c r="A20" s="16" t="s">
        <v>46</v>
      </c>
      <c r="B20" s="17">
        <f>B19</f>
        <v>29.166666666666668</v>
      </c>
      <c r="C20" s="17">
        <f>C5*0.3</f>
        <v>43.875</v>
      </c>
      <c r="D20" s="18">
        <f>D19</f>
        <v>8.1666666666666679</v>
      </c>
    </row>
    <row r="21" spans="1:4" ht="24.95">
      <c r="A21" s="16" t="s">
        <v>53</v>
      </c>
      <c r="B21" s="17">
        <f>B19</f>
        <v>29.166666666666668</v>
      </c>
      <c r="C21" s="17">
        <f>C5*0.133</f>
        <v>19.451250000000002</v>
      </c>
      <c r="D21" s="18">
        <f>D5*0.2</f>
        <v>16.333333333333336</v>
      </c>
    </row>
    <row r="22" spans="1:4" ht="24.95">
      <c r="A22" s="16" t="s">
        <v>48</v>
      </c>
      <c r="B22" s="17">
        <f>B19</f>
        <v>29.166666666666668</v>
      </c>
      <c r="C22" s="17">
        <f>C5*0.133</f>
        <v>19.451250000000002</v>
      </c>
      <c r="D22" s="18">
        <f>D5*0.2</f>
        <v>16.333333333333336</v>
      </c>
    </row>
    <row r="23" spans="1:4" ht="24.95">
      <c r="A23" s="16" t="s">
        <v>51</v>
      </c>
      <c r="B23" s="17">
        <f>B19</f>
        <v>29.166666666666668</v>
      </c>
      <c r="C23" s="17">
        <f>C5*0.133</f>
        <v>19.451250000000002</v>
      </c>
      <c r="D23" s="18">
        <f>D5*0.2</f>
        <v>16.333333333333336</v>
      </c>
    </row>
    <row r="24" spans="1:4" ht="26.1" thickBot="1">
      <c r="A24" s="19" t="s">
        <v>54</v>
      </c>
      <c r="B24" s="20">
        <f>B19</f>
        <v>29.166666666666668</v>
      </c>
      <c r="C24" s="20">
        <f>0</f>
        <v>0</v>
      </c>
      <c r="D24" s="21">
        <f>D5*0.2</f>
        <v>16.333333333333336</v>
      </c>
    </row>
    <row r="25" spans="1:4" ht="24.95">
      <c r="A25" s="25"/>
      <c r="B25" s="25"/>
      <c r="C25" s="25"/>
      <c r="D25" s="25"/>
    </row>
    <row r="26" spans="1:4" ht="24.95">
      <c r="A26" s="25"/>
      <c r="B26" s="25"/>
      <c r="C26" s="25"/>
      <c r="D26" s="25"/>
    </row>
    <row r="27" spans="1:4" ht="24.95">
      <c r="A27" s="25"/>
      <c r="B27" s="25"/>
      <c r="C27" s="25"/>
      <c r="D27" s="25"/>
    </row>
    <row r="28" spans="1:4" ht="24.95">
      <c r="A28" s="25"/>
      <c r="B28" s="25"/>
      <c r="C28" s="25"/>
      <c r="D28" s="25"/>
    </row>
    <row r="29" spans="1:4" ht="17.100000000000001" thickBot="1"/>
    <row r="30" spans="1:4" ht="24" thickBot="1">
      <c r="A30" s="124" t="s">
        <v>55</v>
      </c>
      <c r="B30" s="125"/>
      <c r="C30" s="125"/>
      <c r="D30" s="126"/>
    </row>
    <row r="31" spans="1:4" ht="26.1" thickBot="1">
      <c r="A31" s="22" t="s">
        <v>43</v>
      </c>
      <c r="B31" s="23" t="s">
        <v>26</v>
      </c>
      <c r="C31" s="23" t="s">
        <v>44</v>
      </c>
      <c r="D31" s="24" t="s">
        <v>41</v>
      </c>
    </row>
    <row r="32" spans="1:4" ht="24.95">
      <c r="A32" s="13" t="s">
        <v>56</v>
      </c>
      <c r="B32" s="14">
        <f>B5/4</f>
        <v>43.75</v>
      </c>
      <c r="C32" s="14">
        <f>C5/4</f>
        <v>36.5625</v>
      </c>
      <c r="D32" s="15">
        <f>D5/4</f>
        <v>20.416666666666668</v>
      </c>
    </row>
    <row r="33" spans="1:4" ht="24.95">
      <c r="A33" s="16" t="s">
        <v>57</v>
      </c>
      <c r="B33" s="17">
        <f>B32</f>
        <v>43.75</v>
      </c>
      <c r="C33" s="17">
        <f>C32</f>
        <v>36.5625</v>
      </c>
      <c r="D33" s="18">
        <f>D32</f>
        <v>20.416666666666668</v>
      </c>
    </row>
    <row r="34" spans="1:4" ht="24.95">
      <c r="A34" s="16" t="s">
        <v>47</v>
      </c>
      <c r="B34" s="17">
        <f t="shared" ref="B34:B35" si="1">B33</f>
        <v>43.75</v>
      </c>
      <c r="C34" s="17">
        <f>C32</f>
        <v>36.5625</v>
      </c>
      <c r="D34" s="18">
        <f>D32</f>
        <v>20.416666666666668</v>
      </c>
    </row>
    <row r="35" spans="1:4" ht="26.1" thickBot="1">
      <c r="A35" s="19" t="s">
        <v>48</v>
      </c>
      <c r="B35" s="20">
        <f t="shared" si="1"/>
        <v>43.75</v>
      </c>
      <c r="C35" s="20">
        <f>C32</f>
        <v>36.5625</v>
      </c>
      <c r="D35" s="21">
        <f>D32</f>
        <v>20.416666666666668</v>
      </c>
    </row>
    <row r="36" spans="1:4" ht="26.1" thickBot="1">
      <c r="A36" s="22" t="s">
        <v>49</v>
      </c>
      <c r="B36" s="23" t="s">
        <v>26</v>
      </c>
      <c r="C36" s="23" t="s">
        <v>44</v>
      </c>
      <c r="D36" s="24" t="s">
        <v>41</v>
      </c>
    </row>
    <row r="37" spans="1:4" ht="24.95">
      <c r="A37" s="13" t="s">
        <v>58</v>
      </c>
      <c r="B37" s="14">
        <f>B5/5</f>
        <v>35</v>
      </c>
      <c r="C37" s="14">
        <f>C5/5</f>
        <v>29.25</v>
      </c>
      <c r="D37" s="15">
        <f>D5/5</f>
        <v>16.333333333333336</v>
      </c>
    </row>
    <row r="38" spans="1:4" ht="24.95">
      <c r="A38" s="16" t="s">
        <v>57</v>
      </c>
      <c r="B38" s="17">
        <f>B37</f>
        <v>35</v>
      </c>
      <c r="C38" s="17">
        <f>C37</f>
        <v>29.25</v>
      </c>
      <c r="D38" s="18">
        <f>D37</f>
        <v>16.333333333333336</v>
      </c>
    </row>
    <row r="39" spans="1:4" ht="24.95">
      <c r="A39" s="16" t="s">
        <v>47</v>
      </c>
      <c r="B39" s="17">
        <f>B37</f>
        <v>35</v>
      </c>
      <c r="C39" s="17">
        <f>C37</f>
        <v>29.25</v>
      </c>
      <c r="D39" s="18">
        <f>D37</f>
        <v>16.333333333333336</v>
      </c>
    </row>
    <row r="40" spans="1:4" ht="24.95">
      <c r="A40" s="16" t="s">
        <v>48</v>
      </c>
      <c r="B40" s="17">
        <f>B37</f>
        <v>35</v>
      </c>
      <c r="C40" s="17">
        <f>C37</f>
        <v>29.25</v>
      </c>
      <c r="D40" s="18">
        <f>D37</f>
        <v>16.333333333333336</v>
      </c>
    </row>
    <row r="41" spans="1:4" ht="26.1" thickBot="1">
      <c r="A41" s="19" t="s">
        <v>51</v>
      </c>
      <c r="B41" s="20">
        <f>B37</f>
        <v>35</v>
      </c>
      <c r="C41" s="20">
        <f>C37</f>
        <v>29.25</v>
      </c>
      <c r="D41" s="21">
        <f>D37</f>
        <v>16.333333333333336</v>
      </c>
    </row>
    <row r="42" spans="1:4" ht="26.1" thickBot="1">
      <c r="A42" s="22" t="s">
        <v>52</v>
      </c>
      <c r="B42" s="23" t="s">
        <v>26</v>
      </c>
      <c r="C42" s="23" t="s">
        <v>44</v>
      </c>
      <c r="D42" s="24" t="s">
        <v>41</v>
      </c>
    </row>
    <row r="43" spans="1:4" ht="24.95">
      <c r="A43" s="13" t="s">
        <v>56</v>
      </c>
      <c r="B43" s="14">
        <f>B5/6</f>
        <v>29.166666666666668</v>
      </c>
      <c r="C43" s="14">
        <f>C5/5</f>
        <v>29.25</v>
      </c>
      <c r="D43" s="15">
        <f>D5/6</f>
        <v>13.611111111111112</v>
      </c>
    </row>
    <row r="44" spans="1:4" ht="24.95">
      <c r="A44" s="16" t="s">
        <v>57</v>
      </c>
      <c r="B44" s="17">
        <f>B43</f>
        <v>29.166666666666668</v>
      </c>
      <c r="C44" s="17">
        <f>C43</f>
        <v>29.25</v>
      </c>
      <c r="D44" s="18">
        <f>D43</f>
        <v>13.611111111111112</v>
      </c>
    </row>
    <row r="45" spans="1:4" ht="24.95">
      <c r="A45" s="16" t="s">
        <v>53</v>
      </c>
      <c r="B45" s="17">
        <f>B43</f>
        <v>29.166666666666668</v>
      </c>
      <c r="C45" s="17">
        <f>C43</f>
        <v>29.25</v>
      </c>
      <c r="D45" s="18">
        <f>D43</f>
        <v>13.611111111111112</v>
      </c>
    </row>
    <row r="46" spans="1:4" ht="24.95">
      <c r="A46" s="16" t="s">
        <v>48</v>
      </c>
      <c r="B46" s="17">
        <f>B43</f>
        <v>29.166666666666668</v>
      </c>
      <c r="C46" s="17">
        <f>C43</f>
        <v>29.25</v>
      </c>
      <c r="D46" s="18">
        <f>D43</f>
        <v>13.611111111111112</v>
      </c>
    </row>
    <row r="47" spans="1:4" ht="24.95">
      <c r="A47" s="16" t="s">
        <v>51</v>
      </c>
      <c r="B47" s="17">
        <f>B43</f>
        <v>29.166666666666668</v>
      </c>
      <c r="C47" s="17">
        <f>C43</f>
        <v>29.25</v>
      </c>
      <c r="D47" s="18">
        <f>D43</f>
        <v>13.611111111111112</v>
      </c>
    </row>
    <row r="48" spans="1:4" ht="26.1" thickBot="1">
      <c r="A48" s="19" t="s">
        <v>54</v>
      </c>
      <c r="B48" s="20">
        <f>B43</f>
        <v>29.166666666666668</v>
      </c>
      <c r="C48" s="20">
        <f>0</f>
        <v>0</v>
      </c>
      <c r="D48" s="21">
        <f>D43</f>
        <v>13.611111111111112</v>
      </c>
    </row>
    <row r="51" spans="1:4">
      <c r="A51" s="123" t="s">
        <v>67</v>
      </c>
      <c r="B51" s="123"/>
      <c r="C51" s="123"/>
      <c r="D51" s="123"/>
    </row>
    <row r="52" spans="1:4">
      <c r="A52" s="123"/>
      <c r="B52" s="123"/>
      <c r="C52" s="123"/>
      <c r="D52" s="123"/>
    </row>
    <row r="53" spans="1:4">
      <c r="A53" s="123"/>
      <c r="B53" s="123"/>
      <c r="C53" s="123"/>
      <c r="D53" s="123"/>
    </row>
  </sheetData>
  <sheetProtection algorithmName="SHA-512" hashValue="X+3tVM7cGbFLSywvdR/+BqjmbomhBK2MxVbxaMbZhahUhNjYNWKFF4srqvSlOcqmC6cU6PbOw14WRPPxw9Uy/g==" saltValue="OaRc/wT1dB8l4nxmGnNFtw==" spinCount="100000" sheet="1" objects="1" scenarios="1" selectLockedCells="1"/>
  <mergeCells count="7">
    <mergeCell ref="A51:D53"/>
    <mergeCell ref="A30:D30"/>
    <mergeCell ref="A1:D1"/>
    <mergeCell ref="B2:D2"/>
    <mergeCell ref="A3:D3"/>
    <mergeCell ref="A6:D6"/>
    <mergeCell ref="A4:A5"/>
  </mergeCells>
  <phoneticPr fontId="4" type="noConversion"/>
  <pageMargins left="0.75" right="0.75" top="0.40277777777777779" bottom="0.52777777777777779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D53"/>
  <sheetViews>
    <sheetView view="pageLayout" topLeftCell="A33" workbookViewId="0" xr3:uid="{9B253EF2-77E0-53E3-AE26-4D66ECD923F3}">
      <selection activeCell="B2" sqref="B2:D2"/>
    </sheetView>
  </sheetViews>
  <sheetFormatPr defaultColWidth="10.875" defaultRowHeight="15.95"/>
  <cols>
    <col min="1" max="1" width="24" style="9" customWidth="1"/>
    <col min="2" max="4" width="18" style="9" customWidth="1"/>
    <col min="5" max="16384" width="10.875" style="9"/>
  </cols>
  <sheetData>
    <row r="1" spans="1:4" ht="113.1" customHeight="1" thickBot="1">
      <c r="A1" s="119"/>
      <c r="B1" s="119"/>
      <c r="C1" s="119"/>
      <c r="D1" s="119"/>
    </row>
    <row r="2" spans="1:4" ht="21" thickBot="1">
      <c r="A2" s="26" t="s">
        <v>38</v>
      </c>
      <c r="B2" s="134" t="str">
        <f>Calculations!B27</f>
        <v>Aaron Tinholt</v>
      </c>
      <c r="C2" s="135"/>
      <c r="D2" s="136"/>
    </row>
    <row r="3" spans="1:4" ht="29.1" thickBot="1">
      <c r="A3" s="116" t="s">
        <v>60</v>
      </c>
      <c r="B3" s="117"/>
      <c r="C3" s="117"/>
      <c r="D3" s="118"/>
    </row>
    <row r="4" spans="1:4" ht="23.1">
      <c r="A4" s="102" t="s">
        <v>66</v>
      </c>
      <c r="B4" s="11" t="s">
        <v>26</v>
      </c>
      <c r="C4" s="11" t="s">
        <v>27</v>
      </c>
      <c r="D4" s="12" t="s">
        <v>41</v>
      </c>
    </row>
    <row r="5" spans="1:4" ht="24" thickBot="1">
      <c r="A5" s="103"/>
      <c r="B5" s="7">
        <f>Calculations!H30</f>
        <v>175</v>
      </c>
      <c r="C5" s="7">
        <f>Calculations!C34</f>
        <v>172.5</v>
      </c>
      <c r="D5" s="8">
        <f>Calculations!C35</f>
        <v>70</v>
      </c>
    </row>
    <row r="6" spans="1:4" ht="26.1" thickBot="1">
      <c r="A6" s="130" t="s">
        <v>42</v>
      </c>
      <c r="B6" s="131"/>
      <c r="C6" s="131"/>
      <c r="D6" s="132"/>
    </row>
    <row r="7" spans="1:4" ht="26.1" thickBot="1">
      <c r="A7" s="22" t="s">
        <v>43</v>
      </c>
      <c r="B7" s="23" t="s">
        <v>26</v>
      </c>
      <c r="C7" s="23" t="s">
        <v>44</v>
      </c>
      <c r="D7" s="24" t="s">
        <v>41</v>
      </c>
    </row>
    <row r="8" spans="1:4" ht="24.95">
      <c r="A8" s="13" t="s">
        <v>45</v>
      </c>
      <c r="B8" s="14">
        <f>B5/4</f>
        <v>43.75</v>
      </c>
      <c r="C8" s="14">
        <f>C5*0.3</f>
        <v>51.75</v>
      </c>
      <c r="D8" s="15">
        <f>D5*0.2</f>
        <v>14</v>
      </c>
    </row>
    <row r="9" spans="1:4" ht="24.95">
      <c r="A9" s="16" t="s">
        <v>46</v>
      </c>
      <c r="B9" s="17">
        <f>B8</f>
        <v>43.75</v>
      </c>
      <c r="C9" s="17">
        <f>C5*0.3</f>
        <v>51.75</v>
      </c>
      <c r="D9" s="18">
        <f>D5*0.2</f>
        <v>14</v>
      </c>
    </row>
    <row r="10" spans="1:4" ht="24.95">
      <c r="A10" s="16" t="s">
        <v>47</v>
      </c>
      <c r="B10" s="17">
        <f t="shared" ref="B10:B11" si="0">B9</f>
        <v>43.75</v>
      </c>
      <c r="C10" s="17">
        <f>C5*0.2</f>
        <v>34.5</v>
      </c>
      <c r="D10" s="18">
        <f>D5*0.3</f>
        <v>21</v>
      </c>
    </row>
    <row r="11" spans="1:4" ht="26.1" thickBot="1">
      <c r="A11" s="19" t="s">
        <v>48</v>
      </c>
      <c r="B11" s="20">
        <f t="shared" si="0"/>
        <v>43.75</v>
      </c>
      <c r="C11" s="20">
        <f>C5*0.2</f>
        <v>34.5</v>
      </c>
      <c r="D11" s="21">
        <f>D5*0.3</f>
        <v>21</v>
      </c>
    </row>
    <row r="12" spans="1:4" ht="26.1" thickBot="1">
      <c r="A12" s="22" t="s">
        <v>49</v>
      </c>
      <c r="B12" s="23" t="s">
        <v>26</v>
      </c>
      <c r="C12" s="23" t="s">
        <v>44</v>
      </c>
      <c r="D12" s="24" t="s">
        <v>41</v>
      </c>
    </row>
    <row r="13" spans="1:4" ht="24.95">
      <c r="A13" s="13" t="s">
        <v>50</v>
      </c>
      <c r="B13" s="14">
        <f>B5/5</f>
        <v>35</v>
      </c>
      <c r="C13" s="14">
        <f>C5*0.3</f>
        <v>51.75</v>
      </c>
      <c r="D13" s="15">
        <f>D5*0.125</f>
        <v>8.75</v>
      </c>
    </row>
    <row r="14" spans="1:4" ht="24.95">
      <c r="A14" s="16" t="s">
        <v>46</v>
      </c>
      <c r="B14" s="17">
        <f>B13</f>
        <v>35</v>
      </c>
      <c r="C14" s="17">
        <f>C5*0.3</f>
        <v>51.75</v>
      </c>
      <c r="D14" s="18">
        <f>D5*0.125</f>
        <v>8.75</v>
      </c>
    </row>
    <row r="15" spans="1:4" ht="24.95">
      <c r="A15" s="16" t="s">
        <v>47</v>
      </c>
      <c r="B15" s="17">
        <f>B13</f>
        <v>35</v>
      </c>
      <c r="C15" s="17">
        <f>C5*0.133</f>
        <v>22.942500000000003</v>
      </c>
      <c r="D15" s="18">
        <f>D5*0.25</f>
        <v>17.5</v>
      </c>
    </row>
    <row r="16" spans="1:4" ht="24.95">
      <c r="A16" s="16" t="s">
        <v>48</v>
      </c>
      <c r="B16" s="17">
        <f>B13</f>
        <v>35</v>
      </c>
      <c r="C16" s="17">
        <f>C5*0.133</f>
        <v>22.942500000000003</v>
      </c>
      <c r="D16" s="18">
        <f>D5*0.25</f>
        <v>17.5</v>
      </c>
    </row>
    <row r="17" spans="1:4" ht="26.1" thickBot="1">
      <c r="A17" s="19" t="s">
        <v>51</v>
      </c>
      <c r="B17" s="20">
        <f>B13</f>
        <v>35</v>
      </c>
      <c r="C17" s="20">
        <f>C5*0.133</f>
        <v>22.942500000000003</v>
      </c>
      <c r="D17" s="21">
        <f>D5*0.25</f>
        <v>17.5</v>
      </c>
    </row>
    <row r="18" spans="1:4" ht="26.1" thickBot="1">
      <c r="A18" s="22" t="s">
        <v>52</v>
      </c>
      <c r="B18" s="23" t="s">
        <v>26</v>
      </c>
      <c r="C18" s="23" t="s">
        <v>44</v>
      </c>
      <c r="D18" s="24" t="s">
        <v>41</v>
      </c>
    </row>
    <row r="19" spans="1:4" ht="24.95">
      <c r="A19" s="13" t="s">
        <v>50</v>
      </c>
      <c r="B19" s="14">
        <f>B5/6</f>
        <v>29.166666666666668</v>
      </c>
      <c r="C19" s="14">
        <f>C5*0.3</f>
        <v>51.75</v>
      </c>
      <c r="D19" s="15">
        <f>D5*0.1</f>
        <v>7</v>
      </c>
    </row>
    <row r="20" spans="1:4" ht="24.95">
      <c r="A20" s="16" t="s">
        <v>46</v>
      </c>
      <c r="B20" s="17">
        <f>B19</f>
        <v>29.166666666666668</v>
      </c>
      <c r="C20" s="17">
        <f>C5*0.3</f>
        <v>51.75</v>
      </c>
      <c r="D20" s="18">
        <f>D19</f>
        <v>7</v>
      </c>
    </row>
    <row r="21" spans="1:4" ht="24.95">
      <c r="A21" s="16" t="s">
        <v>53</v>
      </c>
      <c r="B21" s="17">
        <f>B19</f>
        <v>29.166666666666668</v>
      </c>
      <c r="C21" s="17">
        <f>C5*0.133</f>
        <v>22.942500000000003</v>
      </c>
      <c r="D21" s="18">
        <f>D5*0.2</f>
        <v>14</v>
      </c>
    </row>
    <row r="22" spans="1:4" ht="24.95">
      <c r="A22" s="16" t="s">
        <v>48</v>
      </c>
      <c r="B22" s="17">
        <f>B19</f>
        <v>29.166666666666668</v>
      </c>
      <c r="C22" s="17">
        <f>C5*0.133</f>
        <v>22.942500000000003</v>
      </c>
      <c r="D22" s="18">
        <f>D5*0.2</f>
        <v>14</v>
      </c>
    </row>
    <row r="23" spans="1:4" ht="24.95">
      <c r="A23" s="16" t="s">
        <v>51</v>
      </c>
      <c r="B23" s="17">
        <f>B19</f>
        <v>29.166666666666668</v>
      </c>
      <c r="C23" s="17">
        <f>C5*0.133</f>
        <v>22.942500000000003</v>
      </c>
      <c r="D23" s="18">
        <f>D5*0.2</f>
        <v>14</v>
      </c>
    </row>
    <row r="24" spans="1:4" ht="26.1" thickBot="1">
      <c r="A24" s="19" t="s">
        <v>54</v>
      </c>
      <c r="B24" s="20">
        <f>B19</f>
        <v>29.166666666666668</v>
      </c>
      <c r="C24" s="20">
        <f>0</f>
        <v>0</v>
      </c>
      <c r="D24" s="21">
        <f>D5*0.2</f>
        <v>14</v>
      </c>
    </row>
    <row r="25" spans="1:4" ht="24.95">
      <c r="A25" s="25"/>
      <c r="B25" s="25"/>
      <c r="C25" s="25"/>
      <c r="D25" s="25"/>
    </row>
    <row r="26" spans="1:4" ht="24.95">
      <c r="A26" s="25"/>
      <c r="B26" s="25"/>
      <c r="C26" s="25"/>
      <c r="D26" s="25"/>
    </row>
    <row r="27" spans="1:4" ht="24.95">
      <c r="A27" s="25"/>
      <c r="B27" s="25"/>
      <c r="C27" s="25"/>
      <c r="D27" s="25"/>
    </row>
    <row r="28" spans="1:4" ht="24.95">
      <c r="A28" s="25"/>
      <c r="B28" s="25"/>
      <c r="C28" s="25"/>
      <c r="D28" s="25"/>
    </row>
    <row r="29" spans="1:4" ht="17.100000000000001" thickBot="1"/>
    <row r="30" spans="1:4" ht="26.1" thickBot="1">
      <c r="A30" s="130" t="s">
        <v>55</v>
      </c>
      <c r="B30" s="131"/>
      <c r="C30" s="131"/>
      <c r="D30" s="132"/>
    </row>
    <row r="31" spans="1:4" ht="26.1" thickBot="1">
      <c r="A31" s="22" t="s">
        <v>43</v>
      </c>
      <c r="B31" s="23" t="s">
        <v>26</v>
      </c>
      <c r="C31" s="23" t="s">
        <v>44</v>
      </c>
      <c r="D31" s="24" t="s">
        <v>41</v>
      </c>
    </row>
    <row r="32" spans="1:4" ht="24.95">
      <c r="A32" s="13" t="s">
        <v>56</v>
      </c>
      <c r="B32" s="14">
        <f>B5/4</f>
        <v>43.75</v>
      </c>
      <c r="C32" s="14">
        <f>C5/4</f>
        <v>43.125</v>
      </c>
      <c r="D32" s="15">
        <f>D5/4</f>
        <v>17.5</v>
      </c>
    </row>
    <row r="33" spans="1:4" ht="24.95">
      <c r="A33" s="16" t="s">
        <v>57</v>
      </c>
      <c r="B33" s="17">
        <f>B32</f>
        <v>43.75</v>
      </c>
      <c r="C33" s="17">
        <f>C32</f>
        <v>43.125</v>
      </c>
      <c r="D33" s="18">
        <f>D32</f>
        <v>17.5</v>
      </c>
    </row>
    <row r="34" spans="1:4" ht="24.95">
      <c r="A34" s="16" t="s">
        <v>47</v>
      </c>
      <c r="B34" s="17">
        <f t="shared" ref="B34:B35" si="1">B33</f>
        <v>43.75</v>
      </c>
      <c r="C34" s="17">
        <f>C32</f>
        <v>43.125</v>
      </c>
      <c r="D34" s="18">
        <f>D32</f>
        <v>17.5</v>
      </c>
    </row>
    <row r="35" spans="1:4" ht="26.1" thickBot="1">
      <c r="A35" s="19" t="s">
        <v>48</v>
      </c>
      <c r="B35" s="20">
        <f t="shared" si="1"/>
        <v>43.75</v>
      </c>
      <c r="C35" s="20">
        <f>C32</f>
        <v>43.125</v>
      </c>
      <c r="D35" s="21">
        <f>D32</f>
        <v>17.5</v>
      </c>
    </row>
    <row r="36" spans="1:4" ht="26.1" thickBot="1">
      <c r="A36" s="22" t="s">
        <v>49</v>
      </c>
      <c r="B36" s="23" t="s">
        <v>26</v>
      </c>
      <c r="C36" s="23" t="s">
        <v>44</v>
      </c>
      <c r="D36" s="24" t="s">
        <v>41</v>
      </c>
    </row>
    <row r="37" spans="1:4" ht="24.95">
      <c r="A37" s="13" t="s">
        <v>58</v>
      </c>
      <c r="B37" s="14">
        <f>B5/5</f>
        <v>35</v>
      </c>
      <c r="C37" s="14">
        <f>C5/5</f>
        <v>34.5</v>
      </c>
      <c r="D37" s="15">
        <f>D5/5</f>
        <v>14</v>
      </c>
    </row>
    <row r="38" spans="1:4" ht="24.95">
      <c r="A38" s="16" t="s">
        <v>57</v>
      </c>
      <c r="B38" s="17">
        <f>B37</f>
        <v>35</v>
      </c>
      <c r="C38" s="17">
        <f>C37</f>
        <v>34.5</v>
      </c>
      <c r="D38" s="18">
        <f>D37</f>
        <v>14</v>
      </c>
    </row>
    <row r="39" spans="1:4" ht="24.95">
      <c r="A39" s="16" t="s">
        <v>47</v>
      </c>
      <c r="B39" s="17">
        <f>B37</f>
        <v>35</v>
      </c>
      <c r="C39" s="17">
        <f>C37</f>
        <v>34.5</v>
      </c>
      <c r="D39" s="18">
        <f>D37</f>
        <v>14</v>
      </c>
    </row>
    <row r="40" spans="1:4" ht="24.95">
      <c r="A40" s="16" t="s">
        <v>48</v>
      </c>
      <c r="B40" s="17">
        <f>B37</f>
        <v>35</v>
      </c>
      <c r="C40" s="17">
        <f>C37</f>
        <v>34.5</v>
      </c>
      <c r="D40" s="18">
        <f>D37</f>
        <v>14</v>
      </c>
    </row>
    <row r="41" spans="1:4" ht="26.1" thickBot="1">
      <c r="A41" s="19" t="s">
        <v>51</v>
      </c>
      <c r="B41" s="20">
        <f>B37</f>
        <v>35</v>
      </c>
      <c r="C41" s="20">
        <f>C37</f>
        <v>34.5</v>
      </c>
      <c r="D41" s="21">
        <f>D37</f>
        <v>14</v>
      </c>
    </row>
    <row r="42" spans="1:4" ht="26.1" thickBot="1">
      <c r="A42" s="22" t="s">
        <v>52</v>
      </c>
      <c r="B42" s="23" t="s">
        <v>26</v>
      </c>
      <c r="C42" s="23" t="s">
        <v>44</v>
      </c>
      <c r="D42" s="24" t="s">
        <v>41</v>
      </c>
    </row>
    <row r="43" spans="1:4" ht="24.95">
      <c r="A43" s="13" t="s">
        <v>56</v>
      </c>
      <c r="B43" s="14">
        <f>B5/6</f>
        <v>29.166666666666668</v>
      </c>
      <c r="C43" s="14">
        <f>C5/5</f>
        <v>34.5</v>
      </c>
      <c r="D43" s="15">
        <f>D5/6</f>
        <v>11.666666666666666</v>
      </c>
    </row>
    <row r="44" spans="1:4" ht="24.95">
      <c r="A44" s="16" t="s">
        <v>57</v>
      </c>
      <c r="B44" s="17">
        <f>B43</f>
        <v>29.166666666666668</v>
      </c>
      <c r="C44" s="17">
        <f>C43</f>
        <v>34.5</v>
      </c>
      <c r="D44" s="18">
        <f>D43</f>
        <v>11.666666666666666</v>
      </c>
    </row>
    <row r="45" spans="1:4" ht="24.95">
      <c r="A45" s="16" t="s">
        <v>53</v>
      </c>
      <c r="B45" s="17">
        <f>B43</f>
        <v>29.166666666666668</v>
      </c>
      <c r="C45" s="17">
        <f>C43</f>
        <v>34.5</v>
      </c>
      <c r="D45" s="18">
        <f>D43</f>
        <v>11.666666666666666</v>
      </c>
    </row>
    <row r="46" spans="1:4" ht="24.95">
      <c r="A46" s="16" t="s">
        <v>48</v>
      </c>
      <c r="B46" s="17">
        <f>B43</f>
        <v>29.166666666666668</v>
      </c>
      <c r="C46" s="17">
        <f>C43</f>
        <v>34.5</v>
      </c>
      <c r="D46" s="18">
        <f>D43</f>
        <v>11.666666666666666</v>
      </c>
    </row>
    <row r="47" spans="1:4" ht="24.95">
      <c r="A47" s="16" t="s">
        <v>51</v>
      </c>
      <c r="B47" s="17">
        <f>B43</f>
        <v>29.166666666666668</v>
      </c>
      <c r="C47" s="17">
        <f>C43</f>
        <v>34.5</v>
      </c>
      <c r="D47" s="18">
        <f>D43</f>
        <v>11.666666666666666</v>
      </c>
    </row>
    <row r="48" spans="1:4" ht="26.1" thickBot="1">
      <c r="A48" s="19" t="s">
        <v>54</v>
      </c>
      <c r="B48" s="20">
        <f>B43</f>
        <v>29.166666666666668</v>
      </c>
      <c r="C48" s="20">
        <f>0</f>
        <v>0</v>
      </c>
      <c r="D48" s="21">
        <f>D43</f>
        <v>11.666666666666666</v>
      </c>
    </row>
    <row r="50" spans="1:4">
      <c r="A50" s="133" t="s">
        <v>68</v>
      </c>
      <c r="B50" s="133"/>
      <c r="C50" s="133"/>
      <c r="D50" s="133"/>
    </row>
    <row r="51" spans="1:4">
      <c r="A51" s="133"/>
      <c r="B51" s="133"/>
      <c r="C51" s="133"/>
      <c r="D51" s="133"/>
    </row>
    <row r="52" spans="1:4">
      <c r="A52" s="133"/>
      <c r="B52" s="133"/>
      <c r="C52" s="133"/>
      <c r="D52" s="133"/>
    </row>
    <row r="53" spans="1:4">
      <c r="A53" s="133"/>
      <c r="B53" s="133"/>
      <c r="C53" s="133"/>
      <c r="D53" s="133"/>
    </row>
  </sheetData>
  <sheetProtection algorithmName="SHA-512" hashValue="XZkc1oD6upOElWYU9Xm60lYr8S1Mu5LL2EorU7D7VUGlTOkGFBDf+d2/+GfrRQG52O599eBc3XaqNO+BIiH8+g==" saltValue="YzaSC1fuA0BFmmDjFjf5EQ==" spinCount="100000" sheet="1" objects="1" scenarios="1" selectLockedCells="1"/>
  <mergeCells count="7">
    <mergeCell ref="A50:D53"/>
    <mergeCell ref="A30:D30"/>
    <mergeCell ref="A1:D1"/>
    <mergeCell ref="B2:D2"/>
    <mergeCell ref="A3:D3"/>
    <mergeCell ref="A6:D6"/>
    <mergeCell ref="A4:A5"/>
  </mergeCells>
  <phoneticPr fontId="4" type="noConversion"/>
  <pageMargins left="0.75" right="0.75" top="0.29166666666666669" bottom="0.69444444444444442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1:D52"/>
  <sheetViews>
    <sheetView showGridLines="0" view="pageLayout" topLeftCell="A35" workbookViewId="0" xr3:uid="{85D5C41F-068E-5C55-9968-509E7C2A5619}">
      <selection activeCell="B2" sqref="B2:D2"/>
    </sheetView>
  </sheetViews>
  <sheetFormatPr defaultColWidth="10.875" defaultRowHeight="15.95"/>
  <cols>
    <col min="1" max="1" width="24" style="9" customWidth="1"/>
    <col min="2" max="4" width="18" style="9" customWidth="1"/>
    <col min="5" max="16384" width="10.875" style="9"/>
  </cols>
  <sheetData>
    <row r="1" spans="1:4" ht="113.1" customHeight="1" thickBot="1">
      <c r="A1" s="119"/>
      <c r="B1" s="119"/>
      <c r="C1" s="119"/>
      <c r="D1" s="119"/>
    </row>
    <row r="2" spans="1:4" ht="23.1" customHeight="1" thickBot="1">
      <c r="A2" s="30" t="s">
        <v>38</v>
      </c>
      <c r="B2" s="138" t="str">
        <f>Calculations!B27</f>
        <v>Aaron Tinholt</v>
      </c>
      <c r="C2" s="139"/>
      <c r="D2" s="140"/>
    </row>
    <row r="3" spans="1:4" ht="29.1" thickBot="1">
      <c r="A3" s="116" t="s">
        <v>63</v>
      </c>
      <c r="B3" s="117"/>
      <c r="C3" s="117"/>
      <c r="D3" s="118"/>
    </row>
    <row r="4" spans="1:4" ht="23.1">
      <c r="A4" s="102" t="s">
        <v>66</v>
      </c>
      <c r="B4" s="11" t="s">
        <v>26</v>
      </c>
      <c r="C4" s="11" t="s">
        <v>27</v>
      </c>
      <c r="D4" s="12" t="s">
        <v>41</v>
      </c>
    </row>
    <row r="5" spans="1:4" ht="24" thickBot="1">
      <c r="A5" s="103"/>
      <c r="B5" s="7">
        <f>Calculations!H30</f>
        <v>175</v>
      </c>
      <c r="C5" s="7">
        <f>Calculations!B34</f>
        <v>183</v>
      </c>
      <c r="D5" s="8">
        <f>Calculations!B35</f>
        <v>65.333333333333329</v>
      </c>
    </row>
    <row r="6" spans="1:4" ht="26.1" thickBot="1">
      <c r="A6" s="130" t="s">
        <v>42</v>
      </c>
      <c r="B6" s="131"/>
      <c r="C6" s="131"/>
      <c r="D6" s="132"/>
    </row>
    <row r="7" spans="1:4" ht="26.1" thickBot="1">
      <c r="A7" s="22" t="s">
        <v>43</v>
      </c>
      <c r="B7" s="23" t="s">
        <v>26</v>
      </c>
      <c r="C7" s="23" t="s">
        <v>44</v>
      </c>
      <c r="D7" s="24" t="s">
        <v>41</v>
      </c>
    </row>
    <row r="8" spans="1:4" ht="24.95">
      <c r="A8" s="13" t="s">
        <v>45</v>
      </c>
      <c r="B8" s="14">
        <f>B5/4</f>
        <v>43.75</v>
      </c>
      <c r="C8" s="14">
        <f>C5*0.3</f>
        <v>54.9</v>
      </c>
      <c r="D8" s="15">
        <f>D5*0.2</f>
        <v>13.066666666666666</v>
      </c>
    </row>
    <row r="9" spans="1:4" ht="24.95">
      <c r="A9" s="16" t="s">
        <v>46</v>
      </c>
      <c r="B9" s="17">
        <f>B8</f>
        <v>43.75</v>
      </c>
      <c r="C9" s="17">
        <f>C5*0.3</f>
        <v>54.9</v>
      </c>
      <c r="D9" s="18">
        <f>D5*0.2</f>
        <v>13.066666666666666</v>
      </c>
    </row>
    <row r="10" spans="1:4" ht="24.95">
      <c r="A10" s="16" t="s">
        <v>47</v>
      </c>
      <c r="B10" s="17">
        <f t="shared" ref="B10:B11" si="0">B9</f>
        <v>43.75</v>
      </c>
      <c r="C10" s="17">
        <f>C5*0.2</f>
        <v>36.6</v>
      </c>
      <c r="D10" s="18">
        <f>D5*0.3</f>
        <v>19.599999999999998</v>
      </c>
    </row>
    <row r="11" spans="1:4" ht="26.1" thickBot="1">
      <c r="A11" s="19" t="s">
        <v>48</v>
      </c>
      <c r="B11" s="20">
        <f t="shared" si="0"/>
        <v>43.75</v>
      </c>
      <c r="C11" s="20">
        <f>C5*0.2</f>
        <v>36.6</v>
      </c>
      <c r="D11" s="21">
        <f>D5*0.3</f>
        <v>19.599999999999998</v>
      </c>
    </row>
    <row r="12" spans="1:4" ht="26.1" thickBot="1">
      <c r="A12" s="22" t="s">
        <v>49</v>
      </c>
      <c r="B12" s="23" t="s">
        <v>26</v>
      </c>
      <c r="C12" s="23" t="s">
        <v>44</v>
      </c>
      <c r="D12" s="24" t="s">
        <v>41</v>
      </c>
    </row>
    <row r="13" spans="1:4" ht="24.95">
      <c r="A13" s="13" t="s">
        <v>50</v>
      </c>
      <c r="B13" s="14">
        <f>B5/5</f>
        <v>35</v>
      </c>
      <c r="C13" s="14">
        <f>C5*0.3</f>
        <v>54.9</v>
      </c>
      <c r="D13" s="15">
        <f>D5*0.125</f>
        <v>8.1666666666666661</v>
      </c>
    </row>
    <row r="14" spans="1:4" ht="24.95">
      <c r="A14" s="16" t="s">
        <v>46</v>
      </c>
      <c r="B14" s="17">
        <f>B13</f>
        <v>35</v>
      </c>
      <c r="C14" s="17">
        <f>C5*0.3</f>
        <v>54.9</v>
      </c>
      <c r="D14" s="18">
        <f>D5*0.125</f>
        <v>8.1666666666666661</v>
      </c>
    </row>
    <row r="15" spans="1:4" ht="24.95">
      <c r="A15" s="16" t="s">
        <v>47</v>
      </c>
      <c r="B15" s="17">
        <f>B13</f>
        <v>35</v>
      </c>
      <c r="C15" s="17">
        <f>C5*0.133</f>
        <v>24.339000000000002</v>
      </c>
      <c r="D15" s="18">
        <f>D5*0.25</f>
        <v>16.333333333333332</v>
      </c>
    </row>
    <row r="16" spans="1:4" ht="24.95">
      <c r="A16" s="16" t="s">
        <v>48</v>
      </c>
      <c r="B16" s="17">
        <f>B13</f>
        <v>35</v>
      </c>
      <c r="C16" s="17">
        <f>C5*0.133</f>
        <v>24.339000000000002</v>
      </c>
      <c r="D16" s="18">
        <f>D5*0.25</f>
        <v>16.333333333333332</v>
      </c>
    </row>
    <row r="17" spans="1:4" ht="26.1" thickBot="1">
      <c r="A17" s="19" t="s">
        <v>51</v>
      </c>
      <c r="B17" s="20">
        <f>B13</f>
        <v>35</v>
      </c>
      <c r="C17" s="20">
        <f>C5*0.133</f>
        <v>24.339000000000002</v>
      </c>
      <c r="D17" s="21">
        <f>D5*0.25</f>
        <v>16.333333333333332</v>
      </c>
    </row>
    <row r="18" spans="1:4" ht="26.1" thickBot="1">
      <c r="A18" s="22" t="s">
        <v>52</v>
      </c>
      <c r="B18" s="23" t="s">
        <v>26</v>
      </c>
      <c r="C18" s="23" t="s">
        <v>44</v>
      </c>
      <c r="D18" s="24" t="s">
        <v>41</v>
      </c>
    </row>
    <row r="19" spans="1:4" ht="24.95">
      <c r="A19" s="13" t="s">
        <v>50</v>
      </c>
      <c r="B19" s="14">
        <f>B5/6</f>
        <v>29.166666666666668</v>
      </c>
      <c r="C19" s="14">
        <f>C5*0.3</f>
        <v>54.9</v>
      </c>
      <c r="D19" s="15">
        <f>D5*0.1</f>
        <v>6.5333333333333332</v>
      </c>
    </row>
    <row r="20" spans="1:4" ht="24.95">
      <c r="A20" s="16" t="s">
        <v>46</v>
      </c>
      <c r="B20" s="17">
        <f>B19</f>
        <v>29.166666666666668</v>
      </c>
      <c r="C20" s="17">
        <f>C5*0.3</f>
        <v>54.9</v>
      </c>
      <c r="D20" s="18">
        <f>D19</f>
        <v>6.5333333333333332</v>
      </c>
    </row>
    <row r="21" spans="1:4" ht="24.95">
      <c r="A21" s="16" t="s">
        <v>53</v>
      </c>
      <c r="B21" s="17">
        <f>B19</f>
        <v>29.166666666666668</v>
      </c>
      <c r="C21" s="17">
        <f>C5*0.133</f>
        <v>24.339000000000002</v>
      </c>
      <c r="D21" s="18">
        <f>D5*0.2</f>
        <v>13.066666666666666</v>
      </c>
    </row>
    <row r="22" spans="1:4" ht="24.95">
      <c r="A22" s="16" t="s">
        <v>48</v>
      </c>
      <c r="B22" s="17">
        <f>B19</f>
        <v>29.166666666666668</v>
      </c>
      <c r="C22" s="17">
        <f>C5*0.133</f>
        <v>24.339000000000002</v>
      </c>
      <c r="D22" s="18">
        <f>D5*0.2</f>
        <v>13.066666666666666</v>
      </c>
    </row>
    <row r="23" spans="1:4" ht="24.95">
      <c r="A23" s="16" t="s">
        <v>51</v>
      </c>
      <c r="B23" s="17">
        <f>B19</f>
        <v>29.166666666666668</v>
      </c>
      <c r="C23" s="17">
        <f>C5*0.133</f>
        <v>24.339000000000002</v>
      </c>
      <c r="D23" s="18">
        <f>D5*0.2</f>
        <v>13.066666666666666</v>
      </c>
    </row>
    <row r="24" spans="1:4" ht="26.1" thickBot="1">
      <c r="A24" s="19" t="s">
        <v>54</v>
      </c>
      <c r="B24" s="20">
        <f>B19</f>
        <v>29.166666666666668</v>
      </c>
      <c r="C24" s="20">
        <f>0</f>
        <v>0</v>
      </c>
      <c r="D24" s="21">
        <f>D5*0.2</f>
        <v>13.066666666666666</v>
      </c>
    </row>
    <row r="25" spans="1:4" ht="24.95">
      <c r="A25" s="25"/>
      <c r="B25" s="25"/>
      <c r="C25" s="25"/>
      <c r="D25" s="25"/>
    </row>
    <row r="26" spans="1:4" ht="24.95">
      <c r="A26" s="25"/>
      <c r="B26" s="25"/>
      <c r="C26" s="25"/>
      <c r="D26" s="25"/>
    </row>
    <row r="27" spans="1:4" ht="24.95">
      <c r="A27" s="25"/>
      <c r="B27" s="25"/>
      <c r="C27" s="25"/>
      <c r="D27" s="25"/>
    </row>
    <row r="28" spans="1:4" ht="24.95">
      <c r="A28" s="25"/>
      <c r="B28" s="25"/>
      <c r="C28" s="25"/>
      <c r="D28" s="25"/>
    </row>
    <row r="29" spans="1:4" ht="26.1" thickBot="1">
      <c r="A29" s="25"/>
      <c r="B29" s="25"/>
      <c r="C29" s="25"/>
      <c r="D29" s="25"/>
    </row>
    <row r="30" spans="1:4" ht="26.1" thickBot="1">
      <c r="A30" s="130" t="s">
        <v>55</v>
      </c>
      <c r="B30" s="131"/>
      <c r="C30" s="131"/>
      <c r="D30" s="132"/>
    </row>
    <row r="31" spans="1:4" ht="26.1" thickBot="1">
      <c r="A31" s="22" t="s">
        <v>43</v>
      </c>
      <c r="B31" s="23" t="s">
        <v>26</v>
      </c>
      <c r="C31" s="23" t="s">
        <v>44</v>
      </c>
      <c r="D31" s="24" t="s">
        <v>41</v>
      </c>
    </row>
    <row r="32" spans="1:4" ht="24.95">
      <c r="A32" s="13" t="s">
        <v>56</v>
      </c>
      <c r="B32" s="14">
        <f>B5/4</f>
        <v>43.75</v>
      </c>
      <c r="C32" s="14">
        <f>C5/4</f>
        <v>45.75</v>
      </c>
      <c r="D32" s="15">
        <f>D5/4</f>
        <v>16.333333333333332</v>
      </c>
    </row>
    <row r="33" spans="1:4" ht="24.95">
      <c r="A33" s="16" t="s">
        <v>57</v>
      </c>
      <c r="B33" s="17">
        <f>B32</f>
        <v>43.75</v>
      </c>
      <c r="C33" s="17">
        <f>C32</f>
        <v>45.75</v>
      </c>
      <c r="D33" s="18">
        <f>D32</f>
        <v>16.333333333333332</v>
      </c>
    </row>
    <row r="34" spans="1:4" ht="24.95">
      <c r="A34" s="16" t="s">
        <v>47</v>
      </c>
      <c r="B34" s="17">
        <f t="shared" ref="B34:B35" si="1">B33</f>
        <v>43.75</v>
      </c>
      <c r="C34" s="17">
        <f>C32</f>
        <v>45.75</v>
      </c>
      <c r="D34" s="18">
        <f>D32</f>
        <v>16.333333333333332</v>
      </c>
    </row>
    <row r="35" spans="1:4" ht="26.1" thickBot="1">
      <c r="A35" s="19" t="s">
        <v>48</v>
      </c>
      <c r="B35" s="20">
        <f t="shared" si="1"/>
        <v>43.75</v>
      </c>
      <c r="C35" s="20">
        <f>C32</f>
        <v>45.75</v>
      </c>
      <c r="D35" s="21">
        <f>D32</f>
        <v>16.333333333333332</v>
      </c>
    </row>
    <row r="36" spans="1:4" ht="26.1" thickBot="1">
      <c r="A36" s="22" t="s">
        <v>49</v>
      </c>
      <c r="B36" s="23" t="s">
        <v>26</v>
      </c>
      <c r="C36" s="23" t="s">
        <v>44</v>
      </c>
      <c r="D36" s="24" t="s">
        <v>41</v>
      </c>
    </row>
    <row r="37" spans="1:4" ht="24.95">
      <c r="A37" s="13" t="s">
        <v>58</v>
      </c>
      <c r="B37" s="14">
        <f>B5/5</f>
        <v>35</v>
      </c>
      <c r="C37" s="14">
        <f>C5/5</f>
        <v>36.6</v>
      </c>
      <c r="D37" s="15">
        <f>D5/5</f>
        <v>13.066666666666666</v>
      </c>
    </row>
    <row r="38" spans="1:4" ht="24.95">
      <c r="A38" s="16" t="s">
        <v>57</v>
      </c>
      <c r="B38" s="17">
        <f>B37</f>
        <v>35</v>
      </c>
      <c r="C38" s="17">
        <f>C37</f>
        <v>36.6</v>
      </c>
      <c r="D38" s="18">
        <f>D37</f>
        <v>13.066666666666666</v>
      </c>
    </row>
    <row r="39" spans="1:4" ht="24.95">
      <c r="A39" s="16" t="s">
        <v>47</v>
      </c>
      <c r="B39" s="17">
        <f>B37</f>
        <v>35</v>
      </c>
      <c r="C39" s="17">
        <f>C37</f>
        <v>36.6</v>
      </c>
      <c r="D39" s="18">
        <f>D37</f>
        <v>13.066666666666666</v>
      </c>
    </row>
    <row r="40" spans="1:4" ht="24.95">
      <c r="A40" s="16" t="s">
        <v>48</v>
      </c>
      <c r="B40" s="17">
        <f>B37</f>
        <v>35</v>
      </c>
      <c r="C40" s="17">
        <f>C37</f>
        <v>36.6</v>
      </c>
      <c r="D40" s="18">
        <f>D37</f>
        <v>13.066666666666666</v>
      </c>
    </row>
    <row r="41" spans="1:4" ht="26.1" thickBot="1">
      <c r="A41" s="19" t="s">
        <v>51</v>
      </c>
      <c r="B41" s="20">
        <f>B37</f>
        <v>35</v>
      </c>
      <c r="C41" s="20">
        <f>C37</f>
        <v>36.6</v>
      </c>
      <c r="D41" s="21">
        <f>D37</f>
        <v>13.066666666666666</v>
      </c>
    </row>
    <row r="42" spans="1:4" ht="26.1" thickBot="1">
      <c r="A42" s="22" t="s">
        <v>52</v>
      </c>
      <c r="B42" s="23" t="s">
        <v>26</v>
      </c>
      <c r="C42" s="23" t="s">
        <v>44</v>
      </c>
      <c r="D42" s="24" t="s">
        <v>41</v>
      </c>
    </row>
    <row r="43" spans="1:4" ht="24.95">
      <c r="A43" s="13" t="s">
        <v>56</v>
      </c>
      <c r="B43" s="14">
        <f>B5/6</f>
        <v>29.166666666666668</v>
      </c>
      <c r="C43" s="14">
        <f>C5/5</f>
        <v>36.6</v>
      </c>
      <c r="D43" s="15">
        <f>D5/6</f>
        <v>10.888888888888888</v>
      </c>
    </row>
    <row r="44" spans="1:4" ht="24.95">
      <c r="A44" s="16" t="s">
        <v>57</v>
      </c>
      <c r="B44" s="17">
        <f>B43</f>
        <v>29.166666666666668</v>
      </c>
      <c r="C44" s="17">
        <f>C43</f>
        <v>36.6</v>
      </c>
      <c r="D44" s="18">
        <f>D43</f>
        <v>10.888888888888888</v>
      </c>
    </row>
    <row r="45" spans="1:4" ht="24.95">
      <c r="A45" s="16" t="s">
        <v>53</v>
      </c>
      <c r="B45" s="17">
        <f>B43</f>
        <v>29.166666666666668</v>
      </c>
      <c r="C45" s="17">
        <f>C43</f>
        <v>36.6</v>
      </c>
      <c r="D45" s="18">
        <f>D43</f>
        <v>10.888888888888888</v>
      </c>
    </row>
    <row r="46" spans="1:4" ht="24.95">
      <c r="A46" s="16" t="s">
        <v>48</v>
      </c>
      <c r="B46" s="17">
        <f>B43</f>
        <v>29.166666666666668</v>
      </c>
      <c r="C46" s="17">
        <f>C43</f>
        <v>36.6</v>
      </c>
      <c r="D46" s="18">
        <f>D43</f>
        <v>10.888888888888888</v>
      </c>
    </row>
    <row r="47" spans="1:4" ht="24.95">
      <c r="A47" s="16" t="s">
        <v>51</v>
      </c>
      <c r="B47" s="17">
        <f>B43</f>
        <v>29.166666666666668</v>
      </c>
      <c r="C47" s="17">
        <f>C43</f>
        <v>36.6</v>
      </c>
      <c r="D47" s="18">
        <f>D43</f>
        <v>10.888888888888888</v>
      </c>
    </row>
    <row r="48" spans="1:4" ht="26.1" thickBot="1">
      <c r="A48" s="19" t="s">
        <v>54</v>
      </c>
      <c r="B48" s="20">
        <f>B43</f>
        <v>29.166666666666668</v>
      </c>
      <c r="C48" s="20">
        <f>0</f>
        <v>0</v>
      </c>
      <c r="D48" s="21">
        <f>D43</f>
        <v>10.888888888888888</v>
      </c>
    </row>
    <row r="50" spans="1:4">
      <c r="A50" s="137" t="s">
        <v>69</v>
      </c>
      <c r="B50" s="137"/>
      <c r="C50" s="137"/>
      <c r="D50" s="137"/>
    </row>
    <row r="51" spans="1:4">
      <c r="A51" s="137"/>
      <c r="B51" s="137"/>
      <c r="C51" s="137"/>
      <c r="D51" s="137"/>
    </row>
    <row r="52" spans="1:4">
      <c r="A52" s="137"/>
      <c r="B52" s="137"/>
      <c r="C52" s="137"/>
      <c r="D52" s="137"/>
    </row>
  </sheetData>
  <sheetProtection algorithmName="SHA-512" hashValue="Rn4+Z8EkOJjVau84wLKwM8ElvagZCRopdHVslOAeJ8BQvZS6sJbI3Ll+5ZpdDjH/iR89eaum6qBtdJKsFtZmyw==" saltValue="pViyCLncWeY38mHyJCNefw==" spinCount="100000" sheet="1" objects="1" scenarios="1" selectLockedCells="1"/>
  <mergeCells count="7">
    <mergeCell ref="A50:D52"/>
    <mergeCell ref="A30:D30"/>
    <mergeCell ref="A1:D1"/>
    <mergeCell ref="B2:D2"/>
    <mergeCell ref="A3:D3"/>
    <mergeCell ref="A6:D6"/>
    <mergeCell ref="A4:A5"/>
  </mergeCells>
  <phoneticPr fontId="4" type="noConversion"/>
  <pageMargins left="0.75" right="0.75" top="0.34722222222222221" bottom="0.62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2e13a4-257b-4918-b1c8-202f6eb83727">
      <UserInfo>
        <DisplayName>Matt Wilber</DisplayName>
        <AccountId>32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736332A698E4686025D89B64D3842" ma:contentTypeVersion="10" ma:contentTypeDescription="Create a new document." ma:contentTypeScope="" ma:versionID="d6e76e452cda347bbfaa0aeec9d51e43">
  <xsd:schema xmlns:xsd="http://www.w3.org/2001/XMLSchema" xmlns:xs="http://www.w3.org/2001/XMLSchema" xmlns:p="http://schemas.microsoft.com/office/2006/metadata/properties" xmlns:ns2="8c2e13a4-257b-4918-b1c8-202f6eb83727" xmlns:ns3="8e936421-e9fd-4938-86a4-77328efd2ddd" targetNamespace="http://schemas.microsoft.com/office/2006/metadata/properties" ma:root="true" ma:fieldsID="8c3733988b9018cdbed8c82bf596627d" ns2:_="" ns3:_="">
    <xsd:import namespace="8c2e13a4-257b-4918-b1c8-202f6eb83727"/>
    <xsd:import namespace="8e936421-e9fd-4938-86a4-77328efd2d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13a4-257b-4918-b1c8-202f6eb837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36421-e9fd-4938-86a4-77328efd2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753E8-B821-49DB-8A85-5AD74792990D}"/>
</file>

<file path=customXml/itemProps2.xml><?xml version="1.0" encoding="utf-8"?>
<ds:datastoreItem xmlns:ds="http://schemas.openxmlformats.org/officeDocument/2006/customXml" ds:itemID="{CC34970B-994B-418A-837F-32568A6F78DF}"/>
</file>

<file path=customXml/itemProps3.xml><?xml version="1.0" encoding="utf-8"?>
<ds:datastoreItem xmlns:ds="http://schemas.openxmlformats.org/officeDocument/2006/customXml" ds:itemID="{80499330-A3CF-4F88-AA64-B820247BB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Fit Body Boot Camp 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Wilber</dc:creator>
  <cp:keywords/>
  <dc:description/>
  <cp:lastModifiedBy>Nick Heyboer</cp:lastModifiedBy>
  <cp:revision/>
  <dcterms:created xsi:type="dcterms:W3CDTF">2015-09-04T03:55:12Z</dcterms:created>
  <dcterms:modified xsi:type="dcterms:W3CDTF">2018-09-30T14:47:58Z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0x0101009CA736332A698E4686025D89B64D3842</vt:lpwstr>
  </property>
  <property fmtid="{D5CDD505-2E9C-101B-9397-08002B2CF9AE}" pid="3" name="Order">
    <vt:r8>17800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SortOrder">
    <vt:r8>12</vt:r8>
  </property>
  <property fmtid="{D5CDD505-2E9C-101B-9397-08002B2CF9AE}" pid="11" name="Category">
    <vt:lpwstr>Creating macros</vt:lpwstr>
  </property>
  <property fmtid="{D5CDD505-2E9C-101B-9397-08002B2CF9AE}" pid="12" name="Active">
    <vt:bool>true</vt:bool>
  </property>
  <property fmtid="{D5CDD505-2E9C-101B-9397-08002B2CF9AE}" pid="13" name="Subtitle">
    <vt:lpwstr>12 WK MACRO CALCULATOR</vt:lpwstr>
  </property>
</Properties>
</file>